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20" activeTab="3"/>
  </bookViews>
  <sheets>
    <sheet name="ТБО" sheetId="1" r:id="rId1"/>
    <sheet name="Водоотведение" sheetId="2" r:id="rId2"/>
    <sheet name="ВОда" sheetId="3" r:id="rId3"/>
    <sheet name="элэнергия" sheetId="4" r:id="rId4"/>
    <sheet name="Тепло" sheetId="5" r:id="rId5"/>
  </sheets>
  <definedNames>
    <definedName name="_xlnm._FilterDatabase" localSheetId="4" hidden="1">'Тепло'!$A$9:$AE$72</definedName>
    <definedName name="_xlnm.Print_Titles" localSheetId="1">'Водоотведение'!$A:$F</definedName>
    <definedName name="_xlnm.Print_Titles" localSheetId="4">'Тепло'!$B:$B,'Тепло'!$7:$9</definedName>
    <definedName name="_xlnm.Print_Area" localSheetId="4">'Тепло'!$A$4:$Q$104</definedName>
  </definedNames>
  <calcPr fullCalcOnLoad="1"/>
</workbook>
</file>

<file path=xl/sharedStrings.xml><?xml version="1.0" encoding="utf-8"?>
<sst xmlns="http://schemas.openxmlformats.org/spreadsheetml/2006/main" count="948" uniqueCount="394">
  <si>
    <t>N п/п</t>
  </si>
  <si>
    <t>Объект</t>
  </si>
  <si>
    <t>Дом культуры</t>
  </si>
  <si>
    <t>Администрация сельсовета</t>
  </si>
  <si>
    <t>Детский сад "Малыш"</t>
  </si>
  <si>
    <t>Администрация Новосолянского сельсовета</t>
  </si>
  <si>
    <t>Администрация Переясловского сельсовета</t>
  </si>
  <si>
    <t>Детский сад "Шалунья"</t>
  </si>
  <si>
    <t>Администрация Рыбинского сельсовета</t>
  </si>
  <si>
    <t>Детский сад "Колобок"</t>
  </si>
  <si>
    <t>Администрация Рыбинского района</t>
  </si>
  <si>
    <t>Администрация района</t>
  </si>
  <si>
    <t>Дом ремесел с. Новая Солянка</t>
  </si>
  <si>
    <t>Районный дом культуры</t>
  </si>
  <si>
    <t>Здание администрации</t>
  </si>
  <si>
    <t>Детский сад "Березка"</t>
  </si>
  <si>
    <t>МОУ Новокамалинская школа</t>
  </si>
  <si>
    <t>Новокамалинская школа</t>
  </si>
  <si>
    <t>МОУ Новосолянская школа</t>
  </si>
  <si>
    <t>МОУ Рыбинская школа</t>
  </si>
  <si>
    <t>Рыбинская школа</t>
  </si>
  <si>
    <t>МОУ Двуреченская школа</t>
  </si>
  <si>
    <t>Двуреченская школа</t>
  </si>
  <si>
    <t>МОУ Бородинская школа</t>
  </si>
  <si>
    <t>МОУ Переясловская школа</t>
  </si>
  <si>
    <t>Переясловская школа</t>
  </si>
  <si>
    <t>МОУ Успенская школа</t>
  </si>
  <si>
    <t>Успенская школа</t>
  </si>
  <si>
    <t>МОУ Александровская школа</t>
  </si>
  <si>
    <t>Александровская школа</t>
  </si>
  <si>
    <t>МОУ Большеключинская школа</t>
  </si>
  <si>
    <t>Гмирянская школа</t>
  </si>
  <si>
    <t>М-Камалинская школа</t>
  </si>
  <si>
    <t>Здание ЦРБ</t>
  </si>
  <si>
    <t xml:space="preserve"> </t>
  </si>
  <si>
    <t xml:space="preserve"> МОУ М-Камалинская  общеобразовательная школа</t>
  </si>
  <si>
    <t>Детский сад "Колокольчик"</t>
  </si>
  <si>
    <t>Детский сад "Улыбка"</t>
  </si>
  <si>
    <t>МОУ Гмирянская начальная  школа</t>
  </si>
  <si>
    <t>Поставщик</t>
  </si>
  <si>
    <t>март</t>
  </si>
  <si>
    <t>май</t>
  </si>
  <si>
    <t>июнь</t>
  </si>
  <si>
    <t>июль</t>
  </si>
  <si>
    <t>в том числе по месяцам (Гкал)</t>
  </si>
  <si>
    <t>Наименование поселения, организации, учреждения</t>
  </si>
  <si>
    <t xml:space="preserve"> Управления образования Рыбинского районна</t>
  </si>
  <si>
    <t>Администрация Александровского сельсовета</t>
  </si>
  <si>
    <t>Администрация Бородинского сельсовета</t>
  </si>
  <si>
    <t>Администрация Двуреченского сельсовета</t>
  </si>
  <si>
    <t>Администрация Малокамалинского сельсовета</t>
  </si>
  <si>
    <t>Администрация Новокамалинского сельсовета</t>
  </si>
  <si>
    <t>Администрация Успенского сельсовета</t>
  </si>
  <si>
    <t>Администрация Большеключинского сельсовета</t>
  </si>
  <si>
    <t>МУЗ Рыбинская центральная районная больница</t>
  </si>
  <si>
    <t>Красногоьевская школа</t>
  </si>
  <si>
    <t>ООО "ЖКС"</t>
  </si>
  <si>
    <t xml:space="preserve">Администрация Красногорьевского сельсовета </t>
  </si>
  <si>
    <t>Администрация</t>
  </si>
  <si>
    <t>ФАП Красногорьевка</t>
  </si>
  <si>
    <t>Администрация п. Саянский</t>
  </si>
  <si>
    <t>НГЧВ-6</t>
  </si>
  <si>
    <t>МОУ Саянская средняя школа</t>
  </si>
  <si>
    <t>Саянская школа</t>
  </si>
  <si>
    <t>Администрация п. Ирша</t>
  </si>
  <si>
    <t>Детский сад "Радуга"</t>
  </si>
  <si>
    <t>Администрация п. Урал</t>
  </si>
  <si>
    <t>Детсад "Одуванчик"</t>
  </si>
  <si>
    <t>Детсад "Родничок"</t>
  </si>
  <si>
    <t>МОУ Уральская средняя школа</t>
  </si>
  <si>
    <t>Амбулатория п. Ирша</t>
  </si>
  <si>
    <t>янв</t>
  </si>
  <si>
    <t>фев</t>
  </si>
  <si>
    <t>апр</t>
  </si>
  <si>
    <t>авг</t>
  </si>
  <si>
    <t>сент</t>
  </si>
  <si>
    <t>окт</t>
  </si>
  <si>
    <t>нояб</t>
  </si>
  <si>
    <t>дек</t>
  </si>
  <si>
    <t>ИТОГО район:</t>
  </si>
  <si>
    <t>Женская консультация, гинекологическое отд., скорая помощь, роддом, детская поликлиника</t>
  </si>
  <si>
    <t>Участковая больница, амбулатория п. Урал</t>
  </si>
  <si>
    <t>Админитсраиця сельсовета</t>
  </si>
  <si>
    <t>ООО"РЖКХ"</t>
  </si>
  <si>
    <t>в том числе по месяцам (куб.м.)</t>
  </si>
  <si>
    <t>Отдел по делам культуры, молодежи, физкультуры и спорта администрации района</t>
  </si>
  <si>
    <t>ООО "УТС"</t>
  </si>
  <si>
    <t>Янв</t>
  </si>
  <si>
    <t>Фев</t>
  </si>
  <si>
    <t xml:space="preserve">Администрация Налобинского сельсовета </t>
  </si>
  <si>
    <t xml:space="preserve">Администрация Новинского сельсовета </t>
  </si>
  <si>
    <t>Рыбинская Центральная районная больница</t>
  </si>
  <si>
    <t xml:space="preserve">Администрация Новосолянского сельсовета </t>
  </si>
  <si>
    <t xml:space="preserve">Администрация Рыбинского сельсовета </t>
  </si>
  <si>
    <t xml:space="preserve">Администрация Переясловского сельсовета </t>
  </si>
  <si>
    <t xml:space="preserve">Администрация Большеключинского сельсовета </t>
  </si>
  <si>
    <t xml:space="preserve">Администрация Александровского сельсовета </t>
  </si>
  <si>
    <t>Администрация Успенкого сельсовета</t>
  </si>
  <si>
    <t xml:space="preserve">Администрация Рыбинского района </t>
  </si>
  <si>
    <t xml:space="preserve">Администрация поселка Ирша </t>
  </si>
  <si>
    <t xml:space="preserve">Администрация поселка Урал  </t>
  </si>
  <si>
    <t>Администрация поселка Саянский</t>
  </si>
  <si>
    <t>МОУ "Верховская НОШ № 18"</t>
  </si>
  <si>
    <t>МОУ "Бородинская СОШ № 3"</t>
  </si>
  <si>
    <t>МОУ "Александровская СОШ № 10"</t>
  </si>
  <si>
    <t>МОУ "Гмирянская НОШ № 12"</t>
  </si>
  <si>
    <t>МОУ "Низинковская НОШ № 16"</t>
  </si>
  <si>
    <t>МОУ "Новосолянская СОШ № 1"</t>
  </si>
  <si>
    <t>МОУ "Успенская СОШ № 6"</t>
  </si>
  <si>
    <t>МОУ "Рыбинская СОШ № 7"</t>
  </si>
  <si>
    <t>МОУ "Старосолянская НОШ"</t>
  </si>
  <si>
    <t>МОУ "Глубоковская НОШ № 27"</t>
  </si>
  <si>
    <t>МОУ "Налобинская НОШ № 24"</t>
  </si>
  <si>
    <t>МОУ "Двуреченская СОШ № 8"</t>
  </si>
  <si>
    <t>МОУ Саянская СОШ № 32</t>
  </si>
  <si>
    <t>МОУ ДОД "ДЮСШ"</t>
  </si>
  <si>
    <t>МУ "Рыбинский районный дом ремесел"</t>
  </si>
  <si>
    <t>МУК "Рыбинский районный Дом культуры"</t>
  </si>
  <si>
    <t>МОУДОД "Н-Солянская ДШИ"</t>
  </si>
  <si>
    <t>МДОУ "Иршинский детский сад "Тополек"</t>
  </si>
  <si>
    <t>МДОУ "Успенский детский сад "Березка"</t>
  </si>
  <si>
    <t>МДОУ "Рыбинский детский сад"Солнышко"</t>
  </si>
  <si>
    <t>МДОУ Малокамалинский детский сад "Улыбка"</t>
  </si>
  <si>
    <t>МДОУ "Новокамалинский детский сад "Малыш"</t>
  </si>
  <si>
    <t>МДОУ "Большеключинский детский сад "Голубок"</t>
  </si>
  <si>
    <t>МДОУ Новосолянский детский сад "Колосок"</t>
  </si>
  <si>
    <t>МУК "ДК пос. Ирша"</t>
  </si>
  <si>
    <t>МДОУ "Александровский детский сад "Светлячок"</t>
  </si>
  <si>
    <t>МДОУ "Ивановский детский сад"Соболек"</t>
  </si>
  <si>
    <t>МУК "Малокамалинская ЦКС"</t>
  </si>
  <si>
    <t>МДОУ "Переясловский детский сад "Шалунья"</t>
  </si>
  <si>
    <t>МДОУ "Рыбинский детский сад "Колобок"</t>
  </si>
  <si>
    <t>итого:</t>
  </si>
  <si>
    <t>в том числе по месяцам (тыс.кВт.ч)</t>
  </si>
  <si>
    <t>МУК "Новокамалинская ЦКС"</t>
  </si>
  <si>
    <t>тариф</t>
  </si>
  <si>
    <t>Всего год</t>
  </si>
  <si>
    <t>всего год</t>
  </si>
  <si>
    <t>ООО ЖКС</t>
  </si>
  <si>
    <t>МУП УТС</t>
  </si>
  <si>
    <t>ООО РЖКХ</t>
  </si>
  <si>
    <t>1 мес</t>
  </si>
  <si>
    <t>МУК "Н-Солянская ЦКС"</t>
  </si>
  <si>
    <t>МУК "Бородинская ЦКС"</t>
  </si>
  <si>
    <t>Дом культуры Гмир</t>
  </si>
  <si>
    <t>Гараж админ с/с</t>
  </si>
  <si>
    <t>Районная библиотека</t>
  </si>
  <si>
    <t>ДЮСШ Двуречное</t>
  </si>
  <si>
    <t>МУК "Б-Ключинский СДК"</t>
  </si>
  <si>
    <t>МДОУ Бородинский д\сад "Тополек"</t>
  </si>
  <si>
    <t>МУК "Новинский СДК"</t>
  </si>
  <si>
    <t>МУК "Красногорьевский СДК"</t>
  </si>
  <si>
    <t>МОУ "Уральская СОШ № 34"</t>
  </si>
  <si>
    <t>МУК "Переясловский СДК"</t>
  </si>
  <si>
    <t>МДОУ "Уральский детский сад "Родничок"</t>
  </si>
  <si>
    <t>МДОУ "Уральский д/ сад "Одуванчик"</t>
  </si>
  <si>
    <t>МДОУ д/сад "Дюймовочка"</t>
  </si>
  <si>
    <t>МОУ ДЮСШ</t>
  </si>
  <si>
    <t>Управление образования</t>
  </si>
  <si>
    <t>МУК "Налобинская ЦКС"</t>
  </si>
  <si>
    <t>МУК "КСК" пос. Урал</t>
  </si>
  <si>
    <t>МУК "Б-Ключинская ЦБС"</t>
  </si>
  <si>
    <t>МДОУ Двуреченский д/сад "Колокольчик"</t>
  </si>
  <si>
    <t xml:space="preserve">Всего 2009 год </t>
  </si>
  <si>
    <t>МБУ" Управление культуры,спорта и молодежной политики" г.Заозерного</t>
  </si>
  <si>
    <t>Управление</t>
  </si>
  <si>
    <t>МУК "ГДК"</t>
  </si>
  <si>
    <t>МУБУК "ЦБС"</t>
  </si>
  <si>
    <t>МБУК "Музей истории"</t>
  </si>
  <si>
    <t>МОУ ДОД "ДМШ"</t>
  </si>
  <si>
    <t>Администрация г.Заозерного</t>
  </si>
  <si>
    <t>Гаражи</t>
  </si>
  <si>
    <t>Женская консультация, гинекологическое отд., скорая помощь, роддом, детская поликлиника,2 гаража</t>
  </si>
  <si>
    <t>Здание  администрации</t>
  </si>
  <si>
    <t>Администрация Рыбинского р-на</t>
  </si>
  <si>
    <t>Двуреченская СОШ№8</t>
  </si>
  <si>
    <t>Рыбинская СОШ№7</t>
  </si>
  <si>
    <t>Д/сад "Малыш"</t>
  </si>
  <si>
    <t xml:space="preserve"> г.Заозерный</t>
  </si>
  <si>
    <t>МУП ЗЖКК</t>
  </si>
  <si>
    <t>ООО УТС</t>
  </si>
  <si>
    <t>Ориент тариф</t>
  </si>
  <si>
    <t>МБУ "Управление культуры, спорта и молодежной политики"г. Заозерный</t>
  </si>
  <si>
    <t>МБУК"Музей истории"</t>
  </si>
  <si>
    <t>Администрация г. Заозерного</t>
  </si>
  <si>
    <t>Здание управл. культуры г. Заозерный</t>
  </si>
  <si>
    <t>Объекты ЦРБ от г.Заозерного</t>
  </si>
  <si>
    <t>Заозерновская школа</t>
  </si>
  <si>
    <t>МОУ СОШ №1Г. Заозерный</t>
  </si>
  <si>
    <t>Гимназия №2</t>
  </si>
  <si>
    <t>МДОУ д/сад "Звездочка"</t>
  </si>
  <si>
    <t>МДОУ  д/сад "Колосок"</t>
  </si>
  <si>
    <t>Гимназия</t>
  </si>
  <si>
    <t xml:space="preserve">Д/сад </t>
  </si>
  <si>
    <t>Д /сад</t>
  </si>
  <si>
    <t xml:space="preserve">МОУ "ЦДТ" </t>
  </si>
  <si>
    <t>Центр детского творчества</t>
  </si>
  <si>
    <t>МОУ СОШ №1</t>
  </si>
  <si>
    <t>Заозерновская шк</t>
  </si>
  <si>
    <t>МДОУ д/сад "Колосок"</t>
  </si>
  <si>
    <t>МОУ ЦДТ</t>
  </si>
  <si>
    <t>Заозерновск. д\сад</t>
  </si>
  <si>
    <t>Центр. дом творч</t>
  </si>
  <si>
    <t>МУК "Двуреченская ЦКС"</t>
  </si>
  <si>
    <t>МБУ"Управление культуры, спорта и молодежной политики" г.Заозерный</t>
  </si>
  <si>
    <t>Администрация г. Заозерный</t>
  </si>
  <si>
    <t>МДОУ д/сад Колосок"</t>
  </si>
  <si>
    <t>Заозерн школа</t>
  </si>
  <si>
    <t>Заозерн.д/сад</t>
  </si>
  <si>
    <t>Здание адм, д/сад</t>
  </si>
  <si>
    <t>Приложение № 2</t>
  </si>
  <si>
    <t>Приложение № 3</t>
  </si>
  <si>
    <t>Приложение № 4</t>
  </si>
  <si>
    <t>МУК "Усть-Кандыгинский СДК"</t>
  </si>
  <si>
    <t>МДОУ Саянский детский сад "Радуга"</t>
  </si>
  <si>
    <t>МДОУ Бородинский д\сад "Тополек" филиал д. Верховая</t>
  </si>
  <si>
    <t>Администрация г. Заозерного (уличное освещение)</t>
  </si>
  <si>
    <t>МУК ЦБС Рыбин района</t>
  </si>
  <si>
    <t>Иршинская библиотека</t>
  </si>
  <si>
    <t>Администрация п.Саянский</t>
  </si>
  <si>
    <t>Д/сад "Радуга"</t>
  </si>
  <si>
    <t>МОУ Гмирянская школа</t>
  </si>
  <si>
    <t>Гмирянская НОШ №12</t>
  </si>
  <si>
    <t>Успенская СОШ №6</t>
  </si>
  <si>
    <t>Рыбинская СОШ №7</t>
  </si>
  <si>
    <t>Отдел по делам культуры,молодежи,физкультуры и спорта администрации района</t>
  </si>
  <si>
    <t>Архив р-на</t>
  </si>
  <si>
    <t>Архив района</t>
  </si>
  <si>
    <t>Районный ДК с библ</t>
  </si>
  <si>
    <t>МОУ "Новокамалинская СОШ" № 2</t>
  </si>
  <si>
    <t>МОУ  СОШ №1 г. Заозерный</t>
  </si>
  <si>
    <t>МОУ "Гимназия № 2" г. Заозерного</t>
  </si>
  <si>
    <t>МОУ "Большеключинская ООШ № 4"</t>
  </si>
  <si>
    <t>МОУ "Малокамалинская ООШ № 5"</t>
  </si>
  <si>
    <t>МОУ "Красногорьевская ООШ № 23"</t>
  </si>
  <si>
    <t>МОУ "Переясловская ООШ № 9"</t>
  </si>
  <si>
    <t>МОУ ООШ № 4 г. Заозерного</t>
  </si>
  <si>
    <t>МОУ "Ивановская НОШ № 13"</t>
  </si>
  <si>
    <t>МОУ "Иршинская НОШ № 33"</t>
  </si>
  <si>
    <t>МОУ ДОД "ДЮСШ" г. Заозерного</t>
  </si>
  <si>
    <t>МОУ ООШ № 3 г. Заозерного</t>
  </si>
  <si>
    <t>МОУ  ДОД  Районный центр детского творчества)</t>
  </si>
  <si>
    <t>МДОУ д/сад"Колосок" г. Заозерного</t>
  </si>
  <si>
    <t>МДОУ д/сад "Дюймовочка" г. Заозерного</t>
  </si>
  <si>
    <t xml:space="preserve">МДОУ д/сад "Звездочка" г.  Заозерного  </t>
  </si>
  <si>
    <t>ООО "ЖККС"</t>
  </si>
  <si>
    <t>000"ЖККС"</t>
  </si>
  <si>
    <t>Участковая больница с. Новая Солянка</t>
  </si>
  <si>
    <t>ООО"ЖККС"</t>
  </si>
  <si>
    <t>ЛИМИТЫ НА ВЫВОЗ ТВЕРДЫХ БЫТОВЫХ ОТХОДОВ НА 2010 год ОРГАНИЗАЦИЯМ, ФИНАНСИРУЕМЫМ ИЗ РАЙОННОГО БЮДЖЕТА</t>
  </si>
  <si>
    <t>МОУ "Гимназия № 2" г. Заозерный</t>
  </si>
  <si>
    <t>МДОУ Детский сад "Звездочка"</t>
  </si>
  <si>
    <t>МДОУ Детский сад "Дюймовочка" г. Заозерный</t>
  </si>
  <si>
    <t>МОУ Саянская средняя школа № 32</t>
  </si>
  <si>
    <t>МОУ "СОШ №  1" г. Зозерный</t>
  </si>
  <si>
    <t>МДОУ "Детсад Колосок" г. Заозерный</t>
  </si>
  <si>
    <t>Управление образования администрации района</t>
  </si>
  <si>
    <t>МБУК "ГДК г. Заозерного"</t>
  </si>
  <si>
    <t>Управление культуры г. Заозерный</t>
  </si>
  <si>
    <t>МОУ ДОД "ДМШ г. Заозерного"</t>
  </si>
  <si>
    <t>МУ "ЦБС г. Заозерного"</t>
  </si>
  <si>
    <t>МОУ "Уральская средняя школа № 34"</t>
  </si>
  <si>
    <t>МУК "КСК п. Урал"</t>
  </si>
  <si>
    <t xml:space="preserve"> МУ Дом культуры п. Ирша</t>
  </si>
  <si>
    <t>МДОУ Детсад "Тополек"</t>
  </si>
  <si>
    <t>МОУ ДОД ДЮСШ г. Заозерного</t>
  </si>
  <si>
    <t>Дом культуры с. Новокамала</t>
  </si>
  <si>
    <t>Библиотека с.Рыбное</t>
  </si>
  <si>
    <t>Библиот с.М-Камама</t>
  </si>
  <si>
    <t>Библиотека с.Гмирянка</t>
  </si>
  <si>
    <t>Музей с. Рыбное</t>
  </si>
  <si>
    <t>МУК " КСК" п. Урал</t>
  </si>
  <si>
    <t>МУЗ Рыбинская ЦРБ "ДСУ"</t>
  </si>
  <si>
    <t>МУЗ Рыбинская ЦРБ "Врачебная ммбулатория (дневной стаицонар)"</t>
  </si>
  <si>
    <t>МУК "Переясловкая ЦБС"</t>
  </si>
  <si>
    <t>МУК "Низинская ЦБС"</t>
  </si>
  <si>
    <t>МУК "Загорское ЦБС"</t>
  </si>
  <si>
    <t>МУК "Ивановская ЦБС"</t>
  </si>
  <si>
    <t>МУК "Районая ЦБС"</t>
  </si>
  <si>
    <t>ЛИМИТЫ ПОТРЕБЛЕНИЯ ХОЛОДНОЙ ВОДЫ НА 2010 год ОРГАИЗИЦИЯМИ, ФИНАНСИРУЕМЫМИ ИЗ РАЙОННОГО БЮДЖЕТА</t>
  </si>
  <si>
    <t>Дом культуры с. Рыбное</t>
  </si>
  <si>
    <t>Дом культуры сд. Татьяновка</t>
  </si>
  <si>
    <t>Библиотека с. Рыбное</t>
  </si>
  <si>
    <t>Библиотека сд. Новая Печера</t>
  </si>
  <si>
    <t>Библиотека с. Двуречное</t>
  </si>
  <si>
    <t>Библиотека с. Малая камала</t>
  </si>
  <si>
    <t>Библиотека с. Гмирянка</t>
  </si>
  <si>
    <t>МОУ ДОД ДЮСШ г. Заозерный</t>
  </si>
  <si>
    <t>МУЗ ЦРБ "ДСУ</t>
  </si>
  <si>
    <t>МУЗ ЦРБ "Врачебная амбулатория (дневной стационар)"</t>
  </si>
  <si>
    <t>ООО"УТС"</t>
  </si>
  <si>
    <t>МУК "КСК" п. Урал</t>
  </si>
  <si>
    <t>МУЗ ЦРБ "Врачебная амбулатория (дневной стационар"</t>
  </si>
  <si>
    <t>ЛИМИТЫ  НА ВОДООТВЕДЕНИЕ НА 2010 год  ОРГАИЗАЦИЯМ, ФИНАНСИРУЕМЫМ ИЗ РАЙОННОГО БЮДЖЕТА</t>
  </si>
  <si>
    <t>Дет сад "Колокольчик"</t>
  </si>
  <si>
    <t>Администраиция Рыбинского сельсовета</t>
  </si>
  <si>
    <t>Детский сад  "Колобок"</t>
  </si>
  <si>
    <t>Пееясловская школа</t>
  </si>
  <si>
    <t>ФАПы, амбулатории, участковые больницы с. Н. Солянка, Бородино, Б. Ключи</t>
  </si>
  <si>
    <t>МУК Рыбинский районный дом ремесел</t>
  </si>
  <si>
    <t>МОУ ДОД Новосолянская ДШИ</t>
  </si>
  <si>
    <t>ЛИМИТЫ НА ПОТРЕБЛЕНИЕ ЭЛЕКТРОЭНЕРГИИ НА 2010 год ОРГАНИЗАЦИЯМ, ФИНАНСИРУЕМЫМ ИЗ РАЙОННОГО БЮДЖЕТА</t>
  </si>
  <si>
    <t xml:space="preserve"> ЛИМИТЫ ПОТРЕБЛЕНИЯ ТЕПЛОВОЙ ЭНЕРГИИ И ГОРЯЧЕЙ ВОДЫ НА 2010 год ОРГАНИЗАЦИЯМИ, ФИНАНСИРУЕМЫМИ ИЗ РАЙОННОГО БЮДЖЕТА</t>
  </si>
  <si>
    <t>Приложение № 5</t>
  </si>
  <si>
    <t>Приложение № 1</t>
  </si>
  <si>
    <t>МУК "Иршинская ЦБС"</t>
  </si>
  <si>
    <t>2010 год</t>
  </si>
  <si>
    <t>МУ "Комплексный центр социального обслуживания населения"</t>
  </si>
  <si>
    <t>МУК "КСК с. Успенка</t>
  </si>
  <si>
    <t xml:space="preserve">к постановлению администрации района </t>
  </si>
  <si>
    <t>ООО "РКК"</t>
  </si>
  <si>
    <t>ООО "КРЭК"</t>
  </si>
  <si>
    <t>МДОУ Детский сад "Тополек"</t>
  </si>
  <si>
    <t>МДОУ Детский сад "Колосок"</t>
  </si>
  <si>
    <t>Здание администрации сельсовета</t>
  </si>
  <si>
    <t>МУК ЦКС Дом культуры</t>
  </si>
  <si>
    <t>Новосолянская СОШ № 1</t>
  </si>
  <si>
    <t>МДОУ Детский сад "Голубок"</t>
  </si>
  <si>
    <t>МУК Дом культуры</t>
  </si>
  <si>
    <t>Большеключинская ООШ № 4</t>
  </si>
  <si>
    <t>Здание № 2 ОООШ № 4</t>
  </si>
  <si>
    <t>Бородинская СОШ № 3</t>
  </si>
  <si>
    <t xml:space="preserve"> МУК Дом ремесел с. Новая Солянка</t>
  </si>
  <si>
    <t>МОУ ДОД Детская школа искуств с. Новая Солянка</t>
  </si>
  <si>
    <t>МОУ ДОД "ДЮСШ" Детская спортивная школа с. Новая Солянка</t>
  </si>
  <si>
    <t>МОУ ДОД "ДЮСШ "Дом спорта с. Новая Солянка</t>
  </si>
  <si>
    <t>Администрации Новосолянского сельсовета</t>
  </si>
  <si>
    <t>МДОУ Детсад "Колосок"</t>
  </si>
  <si>
    <t>МУК ЦБС Дом культуры</t>
  </si>
  <si>
    <t>МОУ Новосолянская школа № 4</t>
  </si>
  <si>
    <t>МОУ Большеключинская ООШ № 3</t>
  </si>
  <si>
    <t>МДОУ Детсад "Голубок"</t>
  </si>
  <si>
    <t>Администрациф Бородинского сельсовета</t>
  </si>
  <si>
    <t>МОУ Бородинская СОШ № 3</t>
  </si>
  <si>
    <t>МУЗ Участковая больница с. Новая Солянка</t>
  </si>
  <si>
    <t>Школа искуств Новая Солянка</t>
  </si>
  <si>
    <t>Дом ремесл Новая Солянка</t>
  </si>
  <si>
    <t>МОУ ДОД "ДЮСШ" Рыбинского района</t>
  </si>
  <si>
    <t>МОУ ДОД "ДЮСШ" детская спортшкола с. Новая Солянка</t>
  </si>
  <si>
    <t>МУ Комплексный центр социального обслуживания населения</t>
  </si>
  <si>
    <t>МУ Комплексный центр. Дом престарелых</t>
  </si>
  <si>
    <t>Новосолянская СОШ № 4</t>
  </si>
  <si>
    <t>ДОУ Детский сад "Голубок"</t>
  </si>
  <si>
    <t>МУК Дом Культуры</t>
  </si>
  <si>
    <t xml:space="preserve">МОУ Большеключинска ООШ № 4 </t>
  </si>
  <si>
    <t>МОУ ДОД Детская школа искуств</t>
  </si>
  <si>
    <t>МУК Рыбинский Дом ремесел с. Новая Солянка</t>
  </si>
  <si>
    <t>МОУ Уральская СОШ № 34</t>
  </si>
  <si>
    <t>МУК "ЦБС" Иршинская библиотека</t>
  </si>
  <si>
    <t>МДОУ Детсад "Одуванчик"</t>
  </si>
  <si>
    <t>МДОУ Детсад "Родничок"</t>
  </si>
  <si>
    <t>МДОУ Д/сад "Тополек"</t>
  </si>
  <si>
    <t>МУК Дом культуры п. Ирша</t>
  </si>
  <si>
    <t>МУК "ЦБС" Библиотека п. Ирша</t>
  </si>
  <si>
    <t>Красногорьевская ООШ № 23 филиал Саянской СОШ № 32</t>
  </si>
  <si>
    <t>МУК Красногорьевский СДК</t>
  </si>
  <si>
    <t>Красногорьевская ООШ № 23 филиал Саянской ССШ № 32</t>
  </si>
  <si>
    <t>Красногорьевская ООШ № 23 филиал МОУ Саянская СОШ № 32</t>
  </si>
  <si>
    <t xml:space="preserve">  Александровский ДК</t>
  </si>
  <si>
    <t>ДК  Н-Печера</t>
  </si>
  <si>
    <t>МДОУ Детский сад "Колокольчик"</t>
  </si>
  <si>
    <t>МДОУ Детский сад "Улыбка"</t>
  </si>
  <si>
    <t>МУК -Камалин СДК</t>
  </si>
  <si>
    <t>МДОУ детский сад "Малыш"</t>
  </si>
  <si>
    <t>МДОУ детский сад "Шалунья"</t>
  </si>
  <si>
    <t>МУК Переясловский СДК</t>
  </si>
  <si>
    <t>МДОУ Детский сад "Солнышко"</t>
  </si>
  <si>
    <t>МДОУ Детский сад "Колобок"</t>
  </si>
  <si>
    <t>МДОУ Детский сад "Березка"</t>
  </si>
  <si>
    <t>МУК "Культурно спортивный комплекс"Дом культуры</t>
  </si>
  <si>
    <t>Амбулатория Двуречное</t>
  </si>
  <si>
    <t>Амбулатория Рыбное</t>
  </si>
  <si>
    <t>Дом сестринского ухода с. Новокамала</t>
  </si>
  <si>
    <t>Участковая больница Успенка</t>
  </si>
  <si>
    <t>Фам с. Малая Камала</t>
  </si>
  <si>
    <t>ФАП Александровка</t>
  </si>
  <si>
    <t>ФАП Новая Печера</t>
  </si>
  <si>
    <t>ФАП Переясловка</t>
  </si>
  <si>
    <t xml:space="preserve">Здания ЦРБ </t>
  </si>
  <si>
    <t xml:space="preserve">ООО "РКК" </t>
  </si>
  <si>
    <t>МОУ ДЮСШ г. Заозерный</t>
  </si>
  <si>
    <t>МОУ ДЮСШ Смирнова 38</t>
  </si>
  <si>
    <t>Здание управления г. Заозерный</t>
  </si>
  <si>
    <t>Здание управления  образования</t>
  </si>
  <si>
    <t>МОУ ДОД ДЮСШ Смирнова 38</t>
  </si>
  <si>
    <t>Дом сетсринского ухода с. Новокамала</t>
  </si>
  <si>
    <t>Участковая больница с. Успенка</t>
  </si>
  <si>
    <t>ФАП с. Малая Камала</t>
  </si>
  <si>
    <t>ФАП Гмирянка</t>
  </si>
  <si>
    <t>от 28.10.2010г. № 411-п</t>
  </si>
  <si>
    <t xml:space="preserve">к постановлению администрации района от 28.10.2010г. № 411-п </t>
  </si>
  <si>
    <t xml:space="preserve">к постановлению администрации района от 28.10.2010г,  № 411-п </t>
  </si>
  <si>
    <t xml:space="preserve">к постановлению администрации района от 28.10.2010г. № 411-п  </t>
  </si>
  <si>
    <t xml:space="preserve">к постановлению администрации  района от 28.10.2010г. № 411-п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</si>
</sst>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0000"/>
    <numFmt numFmtId="176" formatCode="0.000000000"/>
    <numFmt numFmtId="177" formatCode="0.0000000"/>
  </numFmts>
  <fonts count="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ahoma"/>
      <family val="2"/>
    </font>
    <font>
      <sz val="8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70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170" fontId="4" fillId="0" borderId="1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/>
    </xf>
    <xf numFmtId="0" fontId="4" fillId="0" borderId="7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/>
    </xf>
    <xf numFmtId="0" fontId="4" fillId="0" borderId="3" xfId="0" applyFont="1" applyFill="1" applyBorder="1" applyAlignment="1">
      <alignment horizontal="center" vertical="center" wrapText="1"/>
    </xf>
    <xf numFmtId="168" fontId="0" fillId="0" borderId="1" xfId="0" applyNumberFormat="1" applyFont="1" applyFill="1" applyBorder="1" applyAlignment="1">
      <alignment horizontal="center"/>
    </xf>
    <xf numFmtId="170" fontId="0" fillId="0" borderId="1" xfId="0" applyNumberFormat="1" applyBorder="1" applyAlignment="1">
      <alignment/>
    </xf>
    <xf numFmtId="0" fontId="2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2" fontId="4" fillId="0" borderId="1" xfId="0" applyNumberFormat="1" applyFont="1" applyFill="1" applyBorder="1" applyAlignment="1">
      <alignment/>
    </xf>
    <xf numFmtId="16" fontId="0" fillId="0" borderId="0" xfId="0" applyNumberFormat="1" applyAlignment="1">
      <alignment/>
    </xf>
    <xf numFmtId="170" fontId="2" fillId="0" borderId="1" xfId="0" applyNumberFormat="1" applyFont="1" applyFill="1" applyBorder="1" applyAlignment="1">
      <alignment/>
    </xf>
    <xf numFmtId="170" fontId="4" fillId="0" borderId="1" xfId="0" applyNumberFormat="1" applyFont="1" applyFill="1" applyBorder="1" applyAlignment="1">
      <alignment/>
    </xf>
    <xf numFmtId="0" fontId="0" fillId="0" borderId="3" xfId="0" applyBorder="1" applyAlignment="1">
      <alignment/>
    </xf>
    <xf numFmtId="170" fontId="2" fillId="0" borderId="3" xfId="0" applyNumberFormat="1" applyFont="1" applyFill="1" applyBorder="1" applyAlignment="1">
      <alignment/>
    </xf>
    <xf numFmtId="2" fontId="4" fillId="0" borderId="3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170" fontId="0" fillId="2" borderId="1" xfId="0" applyNumberFormat="1" applyFill="1" applyBorder="1" applyAlignment="1">
      <alignment/>
    </xf>
    <xf numFmtId="2" fontId="4" fillId="3" borderId="1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/>
    </xf>
    <xf numFmtId="2" fontId="0" fillId="0" borderId="3" xfId="0" applyNumberFormat="1" applyBorder="1" applyAlignment="1">
      <alignment/>
    </xf>
    <xf numFmtId="2" fontId="0" fillId="0" borderId="1" xfId="0" applyNumberFormat="1" applyBorder="1" applyAlignment="1">
      <alignment/>
    </xf>
    <xf numFmtId="0" fontId="2" fillId="0" borderId="3" xfId="0" applyFont="1" applyFill="1" applyBorder="1" applyAlignment="1">
      <alignment/>
    </xf>
    <xf numFmtId="2" fontId="4" fillId="0" borderId="12" xfId="0" applyNumberFormat="1" applyFont="1" applyFill="1" applyBorder="1" applyAlignment="1">
      <alignment horizontal="center" vertical="center" wrapText="1"/>
    </xf>
    <xf numFmtId="170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/>
    </xf>
    <xf numFmtId="170" fontId="4" fillId="2" borderId="1" xfId="0" applyNumberFormat="1" applyFont="1" applyFill="1" applyBorder="1" applyAlignment="1">
      <alignment horizontal="center"/>
    </xf>
    <xf numFmtId="169" fontId="4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70" fontId="0" fillId="0" borderId="3" xfId="0" applyNumberFormat="1" applyBorder="1" applyAlignment="1">
      <alignment/>
    </xf>
    <xf numFmtId="170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168" fontId="0" fillId="2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/>
    </xf>
    <xf numFmtId="170" fontId="4" fillId="0" borderId="3" xfId="0" applyNumberFormat="1" applyFont="1" applyFill="1" applyBorder="1" applyAlignment="1">
      <alignment/>
    </xf>
    <xf numFmtId="170" fontId="4" fillId="0" borderId="1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170" fontId="0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70" fontId="4" fillId="0" borderId="6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13" xfId="0" applyFont="1" applyBorder="1" applyAlignment="1">
      <alignment horizontal="right"/>
    </xf>
    <xf numFmtId="0" fontId="0" fillId="0" borderId="7" xfId="0" applyBorder="1" applyAlignment="1">
      <alignment horizontal="center"/>
    </xf>
    <xf numFmtId="170" fontId="0" fillId="0" borderId="1" xfId="0" applyNumberFormat="1" applyFont="1" applyBorder="1" applyAlignment="1">
      <alignment horizontal="center" vertical="center"/>
    </xf>
    <xf numFmtId="170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170" fontId="4" fillId="0" borderId="7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workbookViewId="0" topLeftCell="A1">
      <selection activeCell="A3" sqref="A3:Q3"/>
    </sheetView>
  </sheetViews>
  <sheetFormatPr defaultColWidth="9.00390625" defaultRowHeight="12.75"/>
  <cols>
    <col min="1" max="1" width="4.75390625" style="1" bestFit="1" customWidth="1"/>
    <col min="2" max="2" width="23.25390625" style="1" customWidth="1"/>
    <col min="3" max="3" width="12.125" style="1" customWidth="1"/>
    <col min="4" max="4" width="12.75390625" style="1" customWidth="1"/>
    <col min="5" max="5" width="6.375" style="1" customWidth="1"/>
    <col min="6" max="6" width="6.00390625" style="1" customWidth="1"/>
    <col min="7" max="7" width="6.75390625" style="1" customWidth="1"/>
    <col min="8" max="8" width="6.625" style="1" customWidth="1"/>
    <col min="9" max="9" width="5.875" style="1" customWidth="1"/>
    <col min="10" max="10" width="6.25390625" style="2" customWidth="1"/>
    <col min="11" max="11" width="6.125" style="2" customWidth="1"/>
    <col min="12" max="12" width="6.00390625" style="1" customWidth="1"/>
    <col min="13" max="13" width="5.375" style="1" customWidth="1"/>
    <col min="14" max="14" width="5.75390625" style="1" customWidth="1"/>
    <col min="15" max="15" width="5.375" style="1" customWidth="1"/>
    <col min="16" max="16" width="5.625" style="1" customWidth="1"/>
    <col min="17" max="17" width="5.875" style="1" customWidth="1"/>
    <col min="18" max="18" width="12.625" style="1" hidden="1" customWidth="1"/>
    <col min="19" max="19" width="0" style="1" hidden="1" customWidth="1"/>
    <col min="20" max="20" width="10.00390625" style="1" hidden="1" customWidth="1"/>
    <col min="21" max="21" width="0" style="1" hidden="1" customWidth="1"/>
    <col min="22" max="22" width="10.625" style="1" hidden="1" customWidth="1"/>
    <col min="23" max="23" width="10.875" style="1" hidden="1" customWidth="1"/>
    <col min="24" max="16384" width="9.125" style="1" customWidth="1"/>
  </cols>
  <sheetData>
    <row r="1" spans="1:17" s="71" customFormat="1" ht="15.75">
      <c r="A1" s="108" t="s">
        <v>303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s="71" customFormat="1" ht="15.75">
      <c r="A2" s="109" t="s">
        <v>393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7" ht="12.75">
      <c r="A3" s="104" t="s">
        <v>249</v>
      </c>
      <c r="B3" s="105"/>
      <c r="C3" s="105"/>
      <c r="D3" s="106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7"/>
    </row>
    <row r="4" spans="1:29" ht="12.75">
      <c r="A4" s="120" t="s">
        <v>0</v>
      </c>
      <c r="B4" s="121" t="s">
        <v>45</v>
      </c>
      <c r="C4" s="120" t="s">
        <v>1</v>
      </c>
      <c r="D4" s="112" t="s">
        <v>39</v>
      </c>
      <c r="E4" s="116" t="s">
        <v>84</v>
      </c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7"/>
      <c r="AB4" s="2"/>
      <c r="AC4" s="2"/>
    </row>
    <row r="5" spans="1:29" ht="33.75" customHeight="1">
      <c r="A5" s="120"/>
      <c r="B5" s="121"/>
      <c r="C5" s="120"/>
      <c r="D5" s="113"/>
      <c r="E5" s="110" t="s">
        <v>163</v>
      </c>
      <c r="F5" s="112" t="s">
        <v>71</v>
      </c>
      <c r="G5" s="112" t="s">
        <v>72</v>
      </c>
      <c r="H5" s="115" t="s">
        <v>40</v>
      </c>
      <c r="I5" s="115" t="s">
        <v>73</v>
      </c>
      <c r="J5" s="115" t="s">
        <v>41</v>
      </c>
      <c r="K5" s="115" t="s">
        <v>42</v>
      </c>
      <c r="L5" s="115" t="s">
        <v>43</v>
      </c>
      <c r="M5" s="115" t="s">
        <v>74</v>
      </c>
      <c r="N5" s="115" t="s">
        <v>75</v>
      </c>
      <c r="O5" s="115" t="s">
        <v>76</v>
      </c>
      <c r="P5" s="115" t="s">
        <v>77</v>
      </c>
      <c r="Q5" s="115" t="s">
        <v>78</v>
      </c>
      <c r="R5" s="118" t="s">
        <v>181</v>
      </c>
      <c r="S5" s="118" t="s">
        <v>136</v>
      </c>
      <c r="T5" s="118" t="s">
        <v>138</v>
      </c>
      <c r="U5" s="118" t="s">
        <v>180</v>
      </c>
      <c r="V5" s="118" t="s">
        <v>140</v>
      </c>
      <c r="W5" s="118" t="s">
        <v>179</v>
      </c>
      <c r="AB5" s="2"/>
      <c r="AC5" s="2"/>
    </row>
    <row r="6" spans="1:29" ht="12.75">
      <c r="A6" s="120"/>
      <c r="B6" s="121"/>
      <c r="C6" s="120"/>
      <c r="D6" s="114"/>
      <c r="E6" s="111"/>
      <c r="F6" s="114"/>
      <c r="G6" s="114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9"/>
      <c r="S6" s="119"/>
      <c r="T6" s="119"/>
      <c r="U6" s="119"/>
      <c r="V6" s="119"/>
      <c r="W6" s="119"/>
      <c r="AA6" s="1" t="s">
        <v>34</v>
      </c>
      <c r="AB6" s="2"/>
      <c r="AC6" s="2"/>
    </row>
    <row r="7" spans="1:29" ht="22.5" customHeight="1">
      <c r="A7" s="3">
        <v>1</v>
      </c>
      <c r="B7" s="112" t="s">
        <v>174</v>
      </c>
      <c r="C7" s="10" t="s">
        <v>58</v>
      </c>
      <c r="D7" s="81" t="s">
        <v>379</v>
      </c>
      <c r="E7" s="9">
        <v>201.6</v>
      </c>
      <c r="F7" s="14">
        <f aca="true" t="shared" si="0" ref="F7:F38">E7/12</f>
        <v>16.8</v>
      </c>
      <c r="G7" s="14">
        <f aca="true" t="shared" si="1" ref="G7:Q10">F7</f>
        <v>16.8</v>
      </c>
      <c r="H7" s="14">
        <f t="shared" si="1"/>
        <v>16.8</v>
      </c>
      <c r="I7" s="14">
        <f t="shared" si="1"/>
        <v>16.8</v>
      </c>
      <c r="J7" s="14">
        <f t="shared" si="1"/>
        <v>16.8</v>
      </c>
      <c r="K7" s="14">
        <f t="shared" si="1"/>
        <v>16.8</v>
      </c>
      <c r="L7" s="14">
        <f t="shared" si="1"/>
        <v>16.8</v>
      </c>
      <c r="M7" s="14">
        <f t="shared" si="1"/>
        <v>16.8</v>
      </c>
      <c r="N7" s="14">
        <f t="shared" si="1"/>
        <v>16.8</v>
      </c>
      <c r="O7" s="14">
        <f t="shared" si="1"/>
        <v>16.8</v>
      </c>
      <c r="P7" s="15">
        <f t="shared" si="1"/>
        <v>16.8</v>
      </c>
      <c r="Q7" s="14">
        <f t="shared" si="1"/>
        <v>16.8</v>
      </c>
      <c r="R7" s="36">
        <v>416.86</v>
      </c>
      <c r="S7" s="48">
        <f>R7*E7/1000</f>
        <v>84.03897599999999</v>
      </c>
      <c r="T7" s="36"/>
      <c r="U7" s="36"/>
      <c r="V7" s="49">
        <f aca="true" t="shared" si="2" ref="V7:V13">S7</f>
        <v>84.03897599999999</v>
      </c>
      <c r="W7" s="40"/>
      <c r="AB7" s="2"/>
      <c r="AC7" s="2"/>
    </row>
    <row r="8" spans="1:29" ht="12.75">
      <c r="A8" s="3"/>
      <c r="B8" s="114"/>
      <c r="C8" s="10" t="s">
        <v>58</v>
      </c>
      <c r="D8" s="81" t="s">
        <v>311</v>
      </c>
      <c r="E8" s="9">
        <v>0.6</v>
      </c>
      <c r="F8" s="14">
        <v>0.05</v>
      </c>
      <c r="G8" s="14">
        <v>0.05</v>
      </c>
      <c r="H8" s="14">
        <v>0.05</v>
      </c>
      <c r="I8" s="14">
        <v>0.05</v>
      </c>
      <c r="J8" s="14">
        <v>0.05</v>
      </c>
      <c r="K8" s="14">
        <v>0.05</v>
      </c>
      <c r="L8" s="14">
        <v>0.05</v>
      </c>
      <c r="M8" s="14">
        <v>0.05</v>
      </c>
      <c r="N8" s="14">
        <v>0.05</v>
      </c>
      <c r="O8" s="14">
        <v>0.05</v>
      </c>
      <c r="P8" s="14">
        <v>0.05</v>
      </c>
      <c r="Q8" s="14">
        <v>0.05</v>
      </c>
      <c r="R8" s="14">
        <v>0.05</v>
      </c>
      <c r="S8" s="14">
        <v>0.05</v>
      </c>
      <c r="T8" s="14">
        <v>0.05</v>
      </c>
      <c r="U8" s="14">
        <v>0.05</v>
      </c>
      <c r="V8" s="14">
        <v>0.05</v>
      </c>
      <c r="W8" s="14">
        <v>0.05</v>
      </c>
      <c r="AB8" s="2"/>
      <c r="AC8" s="2"/>
    </row>
    <row r="9" spans="1:29" ht="22.5">
      <c r="A9" s="3">
        <v>2</v>
      </c>
      <c r="B9" s="31" t="s">
        <v>8</v>
      </c>
      <c r="C9" s="10" t="s">
        <v>58</v>
      </c>
      <c r="D9" s="81" t="s">
        <v>379</v>
      </c>
      <c r="E9" s="14">
        <v>155.5</v>
      </c>
      <c r="F9" s="14">
        <f t="shared" si="0"/>
        <v>12.958333333333334</v>
      </c>
      <c r="G9" s="14">
        <f t="shared" si="1"/>
        <v>12.958333333333334</v>
      </c>
      <c r="H9" s="14">
        <f t="shared" si="1"/>
        <v>12.958333333333334</v>
      </c>
      <c r="I9" s="14">
        <f t="shared" si="1"/>
        <v>12.958333333333334</v>
      </c>
      <c r="J9" s="14">
        <f t="shared" si="1"/>
        <v>12.958333333333334</v>
      </c>
      <c r="K9" s="14">
        <f t="shared" si="1"/>
        <v>12.958333333333334</v>
      </c>
      <c r="L9" s="14">
        <f t="shared" si="1"/>
        <v>12.958333333333334</v>
      </c>
      <c r="M9" s="14">
        <f t="shared" si="1"/>
        <v>12.958333333333334</v>
      </c>
      <c r="N9" s="14">
        <f t="shared" si="1"/>
        <v>12.958333333333334</v>
      </c>
      <c r="O9" s="14">
        <f t="shared" si="1"/>
        <v>12.958333333333334</v>
      </c>
      <c r="P9" s="14">
        <v>12.95</v>
      </c>
      <c r="Q9" s="14">
        <f t="shared" si="1"/>
        <v>12.95</v>
      </c>
      <c r="R9" s="36">
        <v>416.86</v>
      </c>
      <c r="S9" s="48">
        <f aca="true" t="shared" si="3" ref="S9:S40">R9*E9/1000</f>
        <v>64.82173</v>
      </c>
      <c r="T9" s="36"/>
      <c r="U9" s="36"/>
      <c r="V9" s="49">
        <f t="shared" si="2"/>
        <v>64.82173</v>
      </c>
      <c r="W9" s="40"/>
      <c r="AB9" s="2"/>
      <c r="AC9" s="2"/>
    </row>
    <row r="10" spans="1:29" ht="22.5" customHeight="1">
      <c r="A10" s="112">
        <v>3</v>
      </c>
      <c r="B10" s="112" t="s">
        <v>51</v>
      </c>
      <c r="C10" s="10" t="s">
        <v>2</v>
      </c>
      <c r="D10" s="81" t="s">
        <v>379</v>
      </c>
      <c r="E10" s="14">
        <v>11.5</v>
      </c>
      <c r="F10" s="14">
        <f t="shared" si="0"/>
        <v>0.9583333333333334</v>
      </c>
      <c r="G10" s="14">
        <f t="shared" si="1"/>
        <v>0.9583333333333334</v>
      </c>
      <c r="H10" s="14">
        <f t="shared" si="1"/>
        <v>0.9583333333333334</v>
      </c>
      <c r="I10" s="14">
        <f t="shared" si="1"/>
        <v>0.9583333333333334</v>
      </c>
      <c r="J10" s="14">
        <f t="shared" si="1"/>
        <v>0.9583333333333334</v>
      </c>
      <c r="K10" s="14">
        <f t="shared" si="1"/>
        <v>0.9583333333333334</v>
      </c>
      <c r="L10" s="14">
        <f t="shared" si="1"/>
        <v>0.9583333333333334</v>
      </c>
      <c r="M10" s="14">
        <f t="shared" si="1"/>
        <v>0.9583333333333334</v>
      </c>
      <c r="N10" s="14">
        <f t="shared" si="1"/>
        <v>0.9583333333333334</v>
      </c>
      <c r="O10" s="14">
        <f t="shared" si="1"/>
        <v>0.9583333333333334</v>
      </c>
      <c r="P10" s="15">
        <v>0.95</v>
      </c>
      <c r="Q10" s="14">
        <f t="shared" si="1"/>
        <v>0.95</v>
      </c>
      <c r="R10" s="36">
        <v>416.86</v>
      </c>
      <c r="S10" s="48">
        <f t="shared" si="3"/>
        <v>4.79389</v>
      </c>
      <c r="T10" s="36"/>
      <c r="U10" s="36"/>
      <c r="V10" s="49">
        <f t="shared" si="2"/>
        <v>4.79389</v>
      </c>
      <c r="W10" s="40"/>
      <c r="AB10" s="2"/>
      <c r="AC10" s="2"/>
    </row>
    <row r="11" spans="1:29" ht="12.75">
      <c r="A11" s="114"/>
      <c r="B11" s="113"/>
      <c r="C11" s="10" t="s">
        <v>177</v>
      </c>
      <c r="D11" s="81" t="s">
        <v>379</v>
      </c>
      <c r="E11" s="14">
        <v>8.6</v>
      </c>
      <c r="F11" s="14">
        <f t="shared" si="0"/>
        <v>0.7166666666666667</v>
      </c>
      <c r="G11" s="14">
        <f aca="true" t="shared" si="4" ref="G11:Q16">F11</f>
        <v>0.7166666666666667</v>
      </c>
      <c r="H11" s="14">
        <f t="shared" si="4"/>
        <v>0.7166666666666667</v>
      </c>
      <c r="I11" s="14">
        <f t="shared" si="4"/>
        <v>0.7166666666666667</v>
      </c>
      <c r="J11" s="14">
        <f t="shared" si="4"/>
        <v>0.7166666666666667</v>
      </c>
      <c r="K11" s="14">
        <f t="shared" si="4"/>
        <v>0.7166666666666667</v>
      </c>
      <c r="L11" s="14">
        <f t="shared" si="4"/>
        <v>0.7166666666666667</v>
      </c>
      <c r="M11" s="14">
        <f t="shared" si="4"/>
        <v>0.7166666666666667</v>
      </c>
      <c r="N11" s="14">
        <v>0.71</v>
      </c>
      <c r="O11" s="14">
        <f t="shared" si="4"/>
        <v>0.71</v>
      </c>
      <c r="P11" s="15">
        <f t="shared" si="4"/>
        <v>0.71</v>
      </c>
      <c r="Q11" s="14">
        <f t="shared" si="4"/>
        <v>0.71</v>
      </c>
      <c r="R11" s="36">
        <v>416.86</v>
      </c>
      <c r="S11" s="48">
        <f t="shared" si="3"/>
        <v>3.5849960000000003</v>
      </c>
      <c r="T11" s="36"/>
      <c r="U11" s="36"/>
      <c r="V11" s="49">
        <f t="shared" si="2"/>
        <v>3.5849960000000003</v>
      </c>
      <c r="W11" s="40"/>
      <c r="AB11" s="2"/>
      <c r="AC11" s="2"/>
    </row>
    <row r="12" spans="1:29" ht="25.5" customHeight="1">
      <c r="A12" s="20">
        <v>4</v>
      </c>
      <c r="B12" s="112" t="s">
        <v>46</v>
      </c>
      <c r="C12" s="25" t="s">
        <v>175</v>
      </c>
      <c r="D12" s="81" t="s">
        <v>379</v>
      </c>
      <c r="E12" s="14">
        <v>5.8</v>
      </c>
      <c r="F12" s="14">
        <f t="shared" si="0"/>
        <v>0.48333333333333334</v>
      </c>
      <c r="G12" s="14">
        <f t="shared" si="4"/>
        <v>0.48333333333333334</v>
      </c>
      <c r="H12" s="14">
        <f t="shared" si="4"/>
        <v>0.48333333333333334</v>
      </c>
      <c r="I12" s="14">
        <f t="shared" si="4"/>
        <v>0.48333333333333334</v>
      </c>
      <c r="J12" s="61">
        <f t="shared" si="4"/>
        <v>0.48333333333333334</v>
      </c>
      <c r="K12" s="14">
        <f t="shared" si="4"/>
        <v>0.48333333333333334</v>
      </c>
      <c r="L12" s="14">
        <f t="shared" si="4"/>
        <v>0.48333333333333334</v>
      </c>
      <c r="M12" s="14">
        <f t="shared" si="4"/>
        <v>0.48333333333333334</v>
      </c>
      <c r="N12" s="14">
        <v>0.49</v>
      </c>
      <c r="O12" s="14">
        <f t="shared" si="4"/>
        <v>0.49</v>
      </c>
      <c r="P12" s="15">
        <f t="shared" si="4"/>
        <v>0.49</v>
      </c>
      <c r="Q12" s="14">
        <f t="shared" si="4"/>
        <v>0.49</v>
      </c>
      <c r="R12" s="36">
        <v>416.86</v>
      </c>
      <c r="S12" s="48">
        <f t="shared" si="3"/>
        <v>2.417788</v>
      </c>
      <c r="T12" s="36"/>
      <c r="U12" s="36"/>
      <c r="V12" s="49">
        <f t="shared" si="2"/>
        <v>2.417788</v>
      </c>
      <c r="W12" s="40"/>
      <c r="AB12" s="2"/>
      <c r="AC12" s="2"/>
    </row>
    <row r="13" spans="1:29" ht="22.5">
      <c r="A13" s="26"/>
      <c r="B13" s="113"/>
      <c r="C13" s="25" t="s">
        <v>176</v>
      </c>
      <c r="D13" s="81" t="s">
        <v>379</v>
      </c>
      <c r="E13" s="9">
        <v>28.8</v>
      </c>
      <c r="F13" s="14">
        <f t="shared" si="0"/>
        <v>2.4</v>
      </c>
      <c r="G13" s="14">
        <f t="shared" si="4"/>
        <v>2.4</v>
      </c>
      <c r="H13" s="14">
        <f t="shared" si="4"/>
        <v>2.4</v>
      </c>
      <c r="I13" s="14">
        <f t="shared" si="4"/>
        <v>2.4</v>
      </c>
      <c r="J13" s="14">
        <f t="shared" si="4"/>
        <v>2.4</v>
      </c>
      <c r="K13" s="14">
        <f t="shared" si="4"/>
        <v>2.4</v>
      </c>
      <c r="L13" s="14">
        <f t="shared" si="4"/>
        <v>2.4</v>
      </c>
      <c r="M13" s="14">
        <f t="shared" si="4"/>
        <v>2.4</v>
      </c>
      <c r="N13" s="14">
        <f t="shared" si="4"/>
        <v>2.4</v>
      </c>
      <c r="O13" s="14">
        <f t="shared" si="4"/>
        <v>2.4</v>
      </c>
      <c r="P13" s="15">
        <f t="shared" si="4"/>
        <v>2.4</v>
      </c>
      <c r="Q13" s="14">
        <f t="shared" si="4"/>
        <v>2.4</v>
      </c>
      <c r="R13" s="36">
        <v>416.86</v>
      </c>
      <c r="S13" s="48">
        <f t="shared" si="3"/>
        <v>12.005568</v>
      </c>
      <c r="T13" s="36"/>
      <c r="U13" s="36"/>
      <c r="V13" s="49">
        <f t="shared" si="2"/>
        <v>12.005568</v>
      </c>
      <c r="W13" s="40"/>
      <c r="AB13" s="2"/>
      <c r="AC13" s="2"/>
    </row>
    <row r="14" spans="1:29" ht="22.5">
      <c r="A14" s="26"/>
      <c r="B14" s="113"/>
      <c r="C14" s="25" t="s">
        <v>251</v>
      </c>
      <c r="D14" s="81" t="s">
        <v>311</v>
      </c>
      <c r="E14" s="16">
        <v>40.8</v>
      </c>
      <c r="F14" s="14">
        <f>E14/12</f>
        <v>3.4</v>
      </c>
      <c r="G14" s="14">
        <v>3.4</v>
      </c>
      <c r="H14" s="14">
        <v>3.4</v>
      </c>
      <c r="I14" s="14">
        <v>3.4</v>
      </c>
      <c r="J14" s="14">
        <v>3.4</v>
      </c>
      <c r="K14" s="14">
        <v>3.4</v>
      </c>
      <c r="L14" s="14">
        <v>3.4</v>
      </c>
      <c r="M14" s="14">
        <v>3.4</v>
      </c>
      <c r="N14" s="14">
        <v>3.4</v>
      </c>
      <c r="O14" s="14">
        <v>3.4</v>
      </c>
      <c r="P14" s="14">
        <v>3.4</v>
      </c>
      <c r="Q14" s="14">
        <v>3.4</v>
      </c>
      <c r="R14" s="14">
        <f aca="true" t="shared" si="5" ref="R14:W14">Q14/12</f>
        <v>0.2833333333333333</v>
      </c>
      <c r="S14" s="14">
        <f t="shared" si="5"/>
        <v>0.02361111111111111</v>
      </c>
      <c r="T14" s="14">
        <f t="shared" si="5"/>
        <v>0.0019675925925925924</v>
      </c>
      <c r="U14" s="14">
        <f t="shared" si="5"/>
        <v>0.00016396604938271602</v>
      </c>
      <c r="V14" s="14">
        <f t="shared" si="5"/>
        <v>1.366383744855967E-05</v>
      </c>
      <c r="W14" s="14">
        <f t="shared" si="5"/>
        <v>1.1386531207133057E-06</v>
      </c>
      <c r="AB14" s="2"/>
      <c r="AC14" s="2"/>
    </row>
    <row r="15" spans="1:29" ht="45">
      <c r="A15" s="26"/>
      <c r="B15" s="113"/>
      <c r="C15" s="25" t="s">
        <v>252</v>
      </c>
      <c r="D15" s="81" t="s">
        <v>311</v>
      </c>
      <c r="E15" s="9">
        <v>19.68</v>
      </c>
      <c r="F15" s="14">
        <v>1.64</v>
      </c>
      <c r="G15" s="14">
        <v>1.64</v>
      </c>
      <c r="H15" s="14">
        <v>1.64</v>
      </c>
      <c r="I15" s="14">
        <v>1.64</v>
      </c>
      <c r="J15" s="14">
        <v>1.64</v>
      </c>
      <c r="K15" s="14">
        <v>1.64</v>
      </c>
      <c r="L15" s="14">
        <v>1.64</v>
      </c>
      <c r="M15" s="14">
        <v>1.64</v>
      </c>
      <c r="N15" s="14">
        <v>1.64</v>
      </c>
      <c r="O15" s="14">
        <v>1.64</v>
      </c>
      <c r="P15" s="14">
        <v>1.64</v>
      </c>
      <c r="Q15" s="14">
        <v>1.64</v>
      </c>
      <c r="R15" s="14">
        <v>1.64</v>
      </c>
      <c r="S15" s="14">
        <v>1.64</v>
      </c>
      <c r="T15" s="14">
        <v>1.64</v>
      </c>
      <c r="U15" s="14">
        <v>1.64</v>
      </c>
      <c r="V15" s="14">
        <v>1.64</v>
      </c>
      <c r="W15" s="14">
        <v>1.64</v>
      </c>
      <c r="AB15" s="2"/>
      <c r="AC15" s="2"/>
    </row>
    <row r="16" spans="1:29" ht="45">
      <c r="A16" s="26"/>
      <c r="B16" s="113"/>
      <c r="C16" s="25" t="s">
        <v>256</v>
      </c>
      <c r="D16" s="81" t="s">
        <v>311</v>
      </c>
      <c r="E16" s="62">
        <v>3</v>
      </c>
      <c r="F16" s="55">
        <v>0.25</v>
      </c>
      <c r="G16" s="55">
        <v>0.25</v>
      </c>
      <c r="H16" s="55">
        <f t="shared" si="4"/>
        <v>0.25</v>
      </c>
      <c r="I16" s="55">
        <f t="shared" si="4"/>
        <v>0.25</v>
      </c>
      <c r="J16" s="55">
        <f t="shared" si="4"/>
        <v>0.25</v>
      </c>
      <c r="K16" s="55">
        <f t="shared" si="4"/>
        <v>0.25</v>
      </c>
      <c r="L16" s="55">
        <f t="shared" si="4"/>
        <v>0.25</v>
      </c>
      <c r="M16" s="55">
        <f t="shared" si="4"/>
        <v>0.25</v>
      </c>
      <c r="N16" s="55">
        <v>0.25</v>
      </c>
      <c r="O16" s="55">
        <f t="shared" si="4"/>
        <v>0.25</v>
      </c>
      <c r="P16" s="55">
        <f t="shared" si="4"/>
        <v>0.25</v>
      </c>
      <c r="Q16" s="55">
        <f t="shared" si="4"/>
        <v>0.25</v>
      </c>
      <c r="R16" s="36">
        <v>309.42</v>
      </c>
      <c r="S16" s="48">
        <f t="shared" si="3"/>
        <v>0.92826</v>
      </c>
      <c r="T16" s="36"/>
      <c r="U16" s="36"/>
      <c r="V16" s="40"/>
      <c r="W16" s="49">
        <f>S16</f>
        <v>0.92826</v>
      </c>
      <c r="AB16" s="2"/>
      <c r="AC16" s="2"/>
    </row>
    <row r="17" spans="1:29" ht="33.75">
      <c r="A17" s="26"/>
      <c r="B17" s="113"/>
      <c r="C17" s="25" t="s">
        <v>253</v>
      </c>
      <c r="D17" s="80" t="s">
        <v>56</v>
      </c>
      <c r="E17" s="16">
        <v>288</v>
      </c>
      <c r="F17" s="14">
        <v>24</v>
      </c>
      <c r="G17" s="14">
        <f aca="true" t="shared" si="6" ref="G17:Q17">F17</f>
        <v>24</v>
      </c>
      <c r="H17" s="14">
        <f t="shared" si="6"/>
        <v>24</v>
      </c>
      <c r="I17" s="14">
        <f t="shared" si="6"/>
        <v>24</v>
      </c>
      <c r="J17" s="14">
        <f t="shared" si="6"/>
        <v>24</v>
      </c>
      <c r="K17" s="14">
        <f t="shared" si="6"/>
        <v>24</v>
      </c>
      <c r="L17" s="14">
        <f t="shared" si="6"/>
        <v>24</v>
      </c>
      <c r="M17" s="14">
        <f t="shared" si="6"/>
        <v>24</v>
      </c>
      <c r="N17" s="14">
        <f t="shared" si="6"/>
        <v>24</v>
      </c>
      <c r="O17" s="14">
        <f t="shared" si="6"/>
        <v>24</v>
      </c>
      <c r="P17" s="15">
        <f t="shared" si="6"/>
        <v>24</v>
      </c>
      <c r="Q17" s="14">
        <f t="shared" si="6"/>
        <v>24</v>
      </c>
      <c r="R17" s="49">
        <v>396.3</v>
      </c>
      <c r="S17" s="48">
        <f t="shared" si="3"/>
        <v>114.13440000000001</v>
      </c>
      <c r="T17" s="49">
        <f>S17</f>
        <v>114.13440000000001</v>
      </c>
      <c r="U17" s="36"/>
      <c r="V17" s="36"/>
      <c r="W17" s="36"/>
      <c r="AB17" s="2"/>
      <c r="AC17" s="2"/>
    </row>
    <row r="18" spans="1:29" ht="22.5">
      <c r="A18" s="26"/>
      <c r="B18" s="113"/>
      <c r="C18" s="25" t="s">
        <v>254</v>
      </c>
      <c r="D18" s="81" t="s">
        <v>311</v>
      </c>
      <c r="E18" s="16">
        <v>126.96</v>
      </c>
      <c r="F18" s="14">
        <v>10.6</v>
      </c>
      <c r="G18" s="14">
        <v>10.6</v>
      </c>
      <c r="H18" s="14">
        <v>10.6</v>
      </c>
      <c r="I18" s="14">
        <v>10.6</v>
      </c>
      <c r="J18" s="14">
        <v>10.6</v>
      </c>
      <c r="K18" s="14">
        <v>10.6</v>
      </c>
      <c r="L18" s="14">
        <v>10.6</v>
      </c>
      <c r="M18" s="14">
        <v>10.6</v>
      </c>
      <c r="N18" s="14">
        <v>10.6</v>
      </c>
      <c r="O18" s="14">
        <v>10.6</v>
      </c>
      <c r="P18" s="14">
        <v>10.6</v>
      </c>
      <c r="Q18" s="14">
        <v>10.4</v>
      </c>
      <c r="R18" s="49"/>
      <c r="S18" s="48"/>
      <c r="T18" s="49"/>
      <c r="U18" s="36"/>
      <c r="V18" s="36"/>
      <c r="W18" s="36"/>
      <c r="AB18" s="2"/>
      <c r="AC18" s="2"/>
    </row>
    <row r="19" spans="1:29" ht="33.75">
      <c r="A19" s="26"/>
      <c r="B19" s="113"/>
      <c r="C19" s="25" t="s">
        <v>250</v>
      </c>
      <c r="D19" s="81" t="s">
        <v>311</v>
      </c>
      <c r="E19" s="14">
        <v>39.6</v>
      </c>
      <c r="F19" s="14">
        <v>3.3</v>
      </c>
      <c r="G19" s="14">
        <v>3.3</v>
      </c>
      <c r="H19" s="14">
        <v>3.3</v>
      </c>
      <c r="I19" s="14">
        <v>3.3</v>
      </c>
      <c r="J19" s="14">
        <v>3.3</v>
      </c>
      <c r="K19" s="14">
        <v>3.3</v>
      </c>
      <c r="L19" s="14">
        <v>3.3</v>
      </c>
      <c r="M19" s="14">
        <v>3.3</v>
      </c>
      <c r="N19" s="14">
        <v>3.3</v>
      </c>
      <c r="O19" s="14">
        <v>3.3</v>
      </c>
      <c r="P19" s="14">
        <v>3.3</v>
      </c>
      <c r="Q19" s="14">
        <v>3.3</v>
      </c>
      <c r="R19" s="49"/>
      <c r="S19" s="48"/>
      <c r="T19" s="49"/>
      <c r="U19" s="36"/>
      <c r="V19" s="36"/>
      <c r="W19" s="36"/>
      <c r="AB19" s="2"/>
      <c r="AC19" s="2"/>
    </row>
    <row r="20" spans="1:29" ht="33.75">
      <c r="A20" s="26"/>
      <c r="B20" s="113"/>
      <c r="C20" s="25" t="s">
        <v>255</v>
      </c>
      <c r="D20" s="81" t="s">
        <v>311</v>
      </c>
      <c r="E20" s="14">
        <v>46.56</v>
      </c>
      <c r="F20" s="14">
        <v>3.88</v>
      </c>
      <c r="G20" s="14">
        <v>3.88</v>
      </c>
      <c r="H20" s="14">
        <v>3.88</v>
      </c>
      <c r="I20" s="14">
        <v>3.88</v>
      </c>
      <c r="J20" s="14">
        <v>3.88</v>
      </c>
      <c r="K20" s="14">
        <v>3.88</v>
      </c>
      <c r="L20" s="14">
        <v>3.88</v>
      </c>
      <c r="M20" s="14">
        <v>3.88</v>
      </c>
      <c r="N20" s="14">
        <v>3.88</v>
      </c>
      <c r="O20" s="14">
        <v>3.88</v>
      </c>
      <c r="P20" s="14">
        <v>3.88</v>
      </c>
      <c r="Q20" s="14">
        <v>3.88</v>
      </c>
      <c r="R20" s="14">
        <v>5.12</v>
      </c>
      <c r="S20" s="14">
        <v>5.12</v>
      </c>
      <c r="T20" s="14">
        <v>5.12</v>
      </c>
      <c r="U20" s="14">
        <v>5.12</v>
      </c>
      <c r="V20" s="14">
        <v>5.12</v>
      </c>
      <c r="W20" s="14">
        <v>5.12</v>
      </c>
      <c r="AB20" s="2"/>
      <c r="AC20" s="2"/>
    </row>
    <row r="21" spans="1:29" ht="45">
      <c r="A21" s="26"/>
      <c r="B21" s="113"/>
      <c r="C21" s="25" t="s">
        <v>261</v>
      </c>
      <c r="D21" s="80" t="s">
        <v>86</v>
      </c>
      <c r="E21" s="14">
        <v>27.84</v>
      </c>
      <c r="F21" s="14">
        <f t="shared" si="0"/>
        <v>2.32</v>
      </c>
      <c r="G21" s="14">
        <f aca="true" t="shared" si="7" ref="G21:Q21">F21</f>
        <v>2.32</v>
      </c>
      <c r="H21" s="14">
        <f t="shared" si="7"/>
        <v>2.32</v>
      </c>
      <c r="I21" s="14">
        <f t="shared" si="7"/>
        <v>2.32</v>
      </c>
      <c r="J21" s="14">
        <f t="shared" si="7"/>
        <v>2.32</v>
      </c>
      <c r="K21" s="14">
        <f t="shared" si="7"/>
        <v>2.32</v>
      </c>
      <c r="L21" s="14">
        <f t="shared" si="7"/>
        <v>2.32</v>
      </c>
      <c r="M21" s="14">
        <f t="shared" si="7"/>
        <v>2.32</v>
      </c>
      <c r="N21" s="14">
        <f t="shared" si="7"/>
        <v>2.32</v>
      </c>
      <c r="O21" s="14">
        <f t="shared" si="7"/>
        <v>2.32</v>
      </c>
      <c r="P21" s="15">
        <f t="shared" si="7"/>
        <v>2.32</v>
      </c>
      <c r="Q21" s="14">
        <f t="shared" si="7"/>
        <v>2.32</v>
      </c>
      <c r="R21" s="36">
        <v>429.79</v>
      </c>
      <c r="S21" s="48">
        <f t="shared" si="3"/>
        <v>11.9653536</v>
      </c>
      <c r="T21" s="36"/>
      <c r="U21" s="49">
        <f>S21</f>
        <v>11.9653536</v>
      </c>
      <c r="V21" s="36"/>
      <c r="W21" s="36"/>
      <c r="AB21" s="2"/>
      <c r="AC21" s="2"/>
    </row>
    <row r="22" spans="1:29" ht="35.25" customHeight="1">
      <c r="A22" s="26"/>
      <c r="B22" s="113"/>
      <c r="C22" s="25" t="s">
        <v>265</v>
      </c>
      <c r="D22" s="81" t="s">
        <v>311</v>
      </c>
      <c r="E22" s="14">
        <v>25.68</v>
      </c>
      <c r="F22" s="14">
        <v>2.14</v>
      </c>
      <c r="G22" s="14">
        <v>2.14</v>
      </c>
      <c r="H22" s="14">
        <v>2.14</v>
      </c>
      <c r="I22" s="14">
        <v>2.14</v>
      </c>
      <c r="J22" s="14">
        <v>2.14</v>
      </c>
      <c r="K22" s="14">
        <v>2.14</v>
      </c>
      <c r="L22" s="14">
        <v>2.14</v>
      </c>
      <c r="M22" s="14">
        <v>2.14</v>
      </c>
      <c r="N22" s="14">
        <v>2.14</v>
      </c>
      <c r="O22" s="14">
        <v>2.14</v>
      </c>
      <c r="P22" s="14">
        <v>2.14</v>
      </c>
      <c r="Q22" s="14">
        <v>2.14</v>
      </c>
      <c r="R22" s="36"/>
      <c r="S22" s="48"/>
      <c r="T22" s="36"/>
      <c r="U22" s="49"/>
      <c r="V22" s="36"/>
      <c r="W22" s="36"/>
      <c r="AB22" s="2"/>
      <c r="AC22" s="2"/>
    </row>
    <row r="23" spans="1:29" ht="22.5" customHeight="1">
      <c r="A23" s="23">
        <v>5</v>
      </c>
      <c r="B23" s="113" t="s">
        <v>54</v>
      </c>
      <c r="C23" s="10" t="s">
        <v>33</v>
      </c>
      <c r="D23" s="81" t="s">
        <v>379</v>
      </c>
      <c r="E23" s="14">
        <v>998.49</v>
      </c>
      <c r="F23" s="14">
        <f t="shared" si="0"/>
        <v>83.2075</v>
      </c>
      <c r="G23" s="14">
        <f aca="true" t="shared" si="8" ref="G23:M24">F23</f>
        <v>83.2075</v>
      </c>
      <c r="H23" s="14">
        <f t="shared" si="8"/>
        <v>83.2075</v>
      </c>
      <c r="I23" s="14">
        <f t="shared" si="8"/>
        <v>83.2075</v>
      </c>
      <c r="J23" s="14">
        <f t="shared" si="8"/>
        <v>83.2075</v>
      </c>
      <c r="K23" s="14">
        <f t="shared" si="8"/>
        <v>83.2075</v>
      </c>
      <c r="L23" s="14">
        <f t="shared" si="8"/>
        <v>83.2075</v>
      </c>
      <c r="M23" s="14">
        <f t="shared" si="8"/>
        <v>83.2075</v>
      </c>
      <c r="N23" s="14">
        <f>M23</f>
        <v>83.2075</v>
      </c>
      <c r="O23" s="14">
        <v>83.2</v>
      </c>
      <c r="P23" s="14">
        <f>O23</f>
        <v>83.2</v>
      </c>
      <c r="Q23" s="14">
        <f>P23</f>
        <v>83.2</v>
      </c>
      <c r="R23" s="36">
        <v>416.86</v>
      </c>
      <c r="S23" s="48">
        <f t="shared" si="3"/>
        <v>416.23054140000005</v>
      </c>
      <c r="T23" s="36"/>
      <c r="U23" s="40"/>
      <c r="V23" s="49">
        <f>S23</f>
        <v>416.23054140000005</v>
      </c>
      <c r="W23" s="40"/>
      <c r="AB23" s="2"/>
      <c r="AC23" s="2"/>
    </row>
    <row r="24" spans="1:29" ht="22.5" customHeight="1">
      <c r="A24" s="11"/>
      <c r="B24" s="113"/>
      <c r="C24" s="10" t="s">
        <v>186</v>
      </c>
      <c r="D24" s="81" t="s">
        <v>311</v>
      </c>
      <c r="E24" s="14">
        <v>38.4</v>
      </c>
      <c r="F24" s="14">
        <f t="shared" si="0"/>
        <v>3.1999999999999997</v>
      </c>
      <c r="G24" s="14">
        <f t="shared" si="8"/>
        <v>3.1999999999999997</v>
      </c>
      <c r="H24" s="14">
        <f t="shared" si="8"/>
        <v>3.1999999999999997</v>
      </c>
      <c r="I24" s="14">
        <f t="shared" si="8"/>
        <v>3.1999999999999997</v>
      </c>
      <c r="J24" s="14">
        <f t="shared" si="8"/>
        <v>3.1999999999999997</v>
      </c>
      <c r="K24" s="14">
        <f t="shared" si="8"/>
        <v>3.1999999999999997</v>
      </c>
      <c r="L24" s="14">
        <f t="shared" si="8"/>
        <v>3.1999999999999997</v>
      </c>
      <c r="M24" s="14">
        <f t="shared" si="8"/>
        <v>3.1999999999999997</v>
      </c>
      <c r="N24" s="14">
        <f>M24</f>
        <v>3.1999999999999997</v>
      </c>
      <c r="O24" s="14">
        <f>N24</f>
        <v>3.1999999999999997</v>
      </c>
      <c r="P24" s="14">
        <f>O24</f>
        <v>3.1999999999999997</v>
      </c>
      <c r="Q24" s="14">
        <f>P24</f>
        <v>3.1999999999999997</v>
      </c>
      <c r="R24" s="36">
        <v>309.42</v>
      </c>
      <c r="S24" s="48">
        <f t="shared" si="3"/>
        <v>11.881728</v>
      </c>
      <c r="T24" s="36"/>
      <c r="U24" s="40"/>
      <c r="V24" s="40"/>
      <c r="W24" s="49">
        <f>S24</f>
        <v>11.881728</v>
      </c>
      <c r="AB24" s="2"/>
      <c r="AC24" s="2"/>
    </row>
    <row r="25" spans="1:29" ht="45">
      <c r="A25" s="21"/>
      <c r="B25" s="114"/>
      <c r="C25" s="10" t="s">
        <v>81</v>
      </c>
      <c r="D25" s="80" t="s">
        <v>86</v>
      </c>
      <c r="E25" s="18">
        <v>28</v>
      </c>
      <c r="F25" s="5">
        <f t="shared" si="0"/>
        <v>2.3333333333333335</v>
      </c>
      <c r="G25" s="5">
        <f aca="true" t="shared" si="9" ref="G25:Q40">F25</f>
        <v>2.3333333333333335</v>
      </c>
      <c r="H25" s="5">
        <f t="shared" si="9"/>
        <v>2.3333333333333335</v>
      </c>
      <c r="I25" s="5">
        <f t="shared" si="9"/>
        <v>2.3333333333333335</v>
      </c>
      <c r="J25" s="5">
        <f t="shared" si="9"/>
        <v>2.3333333333333335</v>
      </c>
      <c r="K25" s="5">
        <f t="shared" si="9"/>
        <v>2.3333333333333335</v>
      </c>
      <c r="L25" s="5">
        <f t="shared" si="9"/>
        <v>2.3333333333333335</v>
      </c>
      <c r="M25" s="5">
        <f t="shared" si="9"/>
        <v>2.3333333333333335</v>
      </c>
      <c r="N25" s="5">
        <v>2.34</v>
      </c>
      <c r="O25" s="5">
        <f t="shared" si="9"/>
        <v>2.34</v>
      </c>
      <c r="P25" s="17">
        <f t="shared" si="9"/>
        <v>2.34</v>
      </c>
      <c r="Q25" s="5">
        <f t="shared" si="9"/>
        <v>2.34</v>
      </c>
      <c r="R25" s="36">
        <v>429.79</v>
      </c>
      <c r="S25" s="48">
        <f t="shared" si="3"/>
        <v>12.034120000000001</v>
      </c>
      <c r="T25" s="36"/>
      <c r="U25" s="49">
        <f>S25</f>
        <v>12.034120000000001</v>
      </c>
      <c r="V25" s="36"/>
      <c r="W25" s="36"/>
      <c r="AB25" s="2"/>
      <c r="AC25" s="2"/>
    </row>
    <row r="26" spans="1:29" ht="12.75">
      <c r="A26" s="23">
        <v>6</v>
      </c>
      <c r="B26" s="112" t="s">
        <v>64</v>
      </c>
      <c r="C26" s="10" t="s">
        <v>58</v>
      </c>
      <c r="D26" s="80" t="s">
        <v>86</v>
      </c>
      <c r="E26" s="16">
        <v>2</v>
      </c>
      <c r="F26" s="5">
        <f t="shared" si="0"/>
        <v>0.16666666666666666</v>
      </c>
      <c r="G26" s="5">
        <f t="shared" si="9"/>
        <v>0.16666666666666666</v>
      </c>
      <c r="H26" s="5">
        <f t="shared" si="9"/>
        <v>0.16666666666666666</v>
      </c>
      <c r="I26" s="5">
        <f t="shared" si="9"/>
        <v>0.16666666666666666</v>
      </c>
      <c r="J26" s="5">
        <f t="shared" si="9"/>
        <v>0.16666666666666666</v>
      </c>
      <c r="K26" s="5">
        <f t="shared" si="9"/>
        <v>0.16666666666666666</v>
      </c>
      <c r="L26" s="5">
        <f t="shared" si="9"/>
        <v>0.16666666666666666</v>
      </c>
      <c r="M26" s="5">
        <f t="shared" si="9"/>
        <v>0.16666666666666666</v>
      </c>
      <c r="N26" s="5">
        <v>0.16</v>
      </c>
      <c r="O26" s="5">
        <f t="shared" si="9"/>
        <v>0.16</v>
      </c>
      <c r="P26" s="17">
        <f t="shared" si="9"/>
        <v>0.16</v>
      </c>
      <c r="Q26" s="5">
        <f t="shared" si="9"/>
        <v>0.16</v>
      </c>
      <c r="R26" s="36">
        <v>429.79</v>
      </c>
      <c r="S26" s="48">
        <f t="shared" si="3"/>
        <v>0.85958</v>
      </c>
      <c r="T26" s="40"/>
      <c r="U26" s="49">
        <f aca="true" t="shared" si="10" ref="U26:U32">S26</f>
        <v>0.85958</v>
      </c>
      <c r="V26" s="36"/>
      <c r="W26" s="36"/>
      <c r="AB26" s="2"/>
      <c r="AC26" s="2"/>
    </row>
    <row r="27" spans="1:29" ht="33.75">
      <c r="A27" s="11"/>
      <c r="B27" s="113"/>
      <c r="C27" s="10" t="s">
        <v>263</v>
      </c>
      <c r="D27" s="80" t="s">
        <v>86</v>
      </c>
      <c r="E27" s="16">
        <v>14</v>
      </c>
      <c r="F27" s="5">
        <f t="shared" si="0"/>
        <v>1.1666666666666667</v>
      </c>
      <c r="G27" s="5">
        <f t="shared" si="9"/>
        <v>1.1666666666666667</v>
      </c>
      <c r="H27" s="5">
        <f t="shared" si="9"/>
        <v>1.1666666666666667</v>
      </c>
      <c r="I27" s="5">
        <f t="shared" si="9"/>
        <v>1.1666666666666667</v>
      </c>
      <c r="J27" s="5">
        <f t="shared" si="9"/>
        <v>1.1666666666666667</v>
      </c>
      <c r="K27" s="5">
        <f t="shared" si="9"/>
        <v>1.1666666666666667</v>
      </c>
      <c r="L27" s="5">
        <f t="shared" si="9"/>
        <v>1.1666666666666667</v>
      </c>
      <c r="M27" s="5">
        <f t="shared" si="9"/>
        <v>1.1666666666666667</v>
      </c>
      <c r="N27" s="5">
        <v>1.16</v>
      </c>
      <c r="O27" s="5">
        <f t="shared" si="9"/>
        <v>1.16</v>
      </c>
      <c r="P27" s="17">
        <f t="shared" si="9"/>
        <v>1.16</v>
      </c>
      <c r="Q27" s="5">
        <f t="shared" si="9"/>
        <v>1.16</v>
      </c>
      <c r="R27" s="36">
        <v>429.79</v>
      </c>
      <c r="S27" s="48">
        <f t="shared" si="3"/>
        <v>6.017060000000001</v>
      </c>
      <c r="T27" s="40"/>
      <c r="U27" s="49">
        <f t="shared" si="10"/>
        <v>6.017060000000001</v>
      </c>
      <c r="V27" s="36"/>
      <c r="W27" s="36"/>
      <c r="AB27" s="2"/>
      <c r="AC27" s="2"/>
    </row>
    <row r="28" spans="1:29" ht="22.5">
      <c r="A28" s="21"/>
      <c r="B28" s="114"/>
      <c r="C28" s="10" t="s">
        <v>264</v>
      </c>
      <c r="D28" s="80" t="s">
        <v>86</v>
      </c>
      <c r="E28" s="9">
        <v>10.6</v>
      </c>
      <c r="F28" s="5">
        <f t="shared" si="0"/>
        <v>0.8833333333333333</v>
      </c>
      <c r="G28" s="5">
        <f t="shared" si="9"/>
        <v>0.8833333333333333</v>
      </c>
      <c r="H28" s="5">
        <f t="shared" si="9"/>
        <v>0.8833333333333333</v>
      </c>
      <c r="I28" s="5">
        <f t="shared" si="9"/>
        <v>0.8833333333333333</v>
      </c>
      <c r="J28" s="5">
        <f t="shared" si="9"/>
        <v>0.8833333333333333</v>
      </c>
      <c r="K28" s="5">
        <f t="shared" si="9"/>
        <v>0.8833333333333333</v>
      </c>
      <c r="L28" s="5">
        <f t="shared" si="9"/>
        <v>0.8833333333333333</v>
      </c>
      <c r="M28" s="5">
        <f t="shared" si="9"/>
        <v>0.8833333333333333</v>
      </c>
      <c r="N28" s="5">
        <v>0.89</v>
      </c>
      <c r="O28" s="5">
        <f t="shared" si="9"/>
        <v>0.89</v>
      </c>
      <c r="P28" s="17">
        <f t="shared" si="9"/>
        <v>0.89</v>
      </c>
      <c r="Q28" s="5">
        <f t="shared" si="9"/>
        <v>0.89</v>
      </c>
      <c r="R28" s="36">
        <v>429.79</v>
      </c>
      <c r="S28" s="48">
        <f t="shared" si="3"/>
        <v>4.555774</v>
      </c>
      <c r="T28" s="40"/>
      <c r="U28" s="49">
        <f t="shared" si="10"/>
        <v>4.555774</v>
      </c>
      <c r="V28" s="36"/>
      <c r="W28" s="36"/>
      <c r="AB28" s="2"/>
      <c r="AC28" s="2"/>
    </row>
    <row r="29" spans="1:29" ht="22.5">
      <c r="A29" s="23">
        <v>7</v>
      </c>
      <c r="B29" s="112" t="s">
        <v>66</v>
      </c>
      <c r="C29" s="10" t="s">
        <v>66</v>
      </c>
      <c r="D29" s="80" t="s">
        <v>86</v>
      </c>
      <c r="E29" s="9">
        <v>39.25</v>
      </c>
      <c r="F29" s="5">
        <f t="shared" si="0"/>
        <v>3.2708333333333335</v>
      </c>
      <c r="G29" s="5">
        <f t="shared" si="9"/>
        <v>3.2708333333333335</v>
      </c>
      <c r="H29" s="5">
        <f t="shared" si="9"/>
        <v>3.2708333333333335</v>
      </c>
      <c r="I29" s="5">
        <f t="shared" si="9"/>
        <v>3.2708333333333335</v>
      </c>
      <c r="J29" s="5">
        <f t="shared" si="9"/>
        <v>3.2708333333333335</v>
      </c>
      <c r="K29" s="5">
        <f t="shared" si="9"/>
        <v>3.2708333333333335</v>
      </c>
      <c r="L29" s="5">
        <f t="shared" si="9"/>
        <v>3.2708333333333335</v>
      </c>
      <c r="M29" s="5">
        <f t="shared" si="9"/>
        <v>3.2708333333333335</v>
      </c>
      <c r="N29" s="5">
        <f t="shared" si="9"/>
        <v>3.2708333333333335</v>
      </c>
      <c r="O29" s="5">
        <f t="shared" si="9"/>
        <v>3.2708333333333335</v>
      </c>
      <c r="P29" s="17">
        <f t="shared" si="9"/>
        <v>3.2708333333333335</v>
      </c>
      <c r="Q29" s="5">
        <v>3.28</v>
      </c>
      <c r="R29" s="36">
        <v>429.79</v>
      </c>
      <c r="S29" s="48">
        <f t="shared" si="3"/>
        <v>16.8692575</v>
      </c>
      <c r="T29" s="40"/>
      <c r="U29" s="49">
        <f t="shared" si="10"/>
        <v>16.8692575</v>
      </c>
      <c r="V29" s="36"/>
      <c r="W29" s="36"/>
      <c r="AB29" s="2"/>
      <c r="AC29" s="2"/>
    </row>
    <row r="30" spans="1:29" ht="22.5">
      <c r="A30" s="11"/>
      <c r="B30" s="113"/>
      <c r="C30" s="10" t="s">
        <v>262</v>
      </c>
      <c r="D30" s="80" t="s">
        <v>86</v>
      </c>
      <c r="E30" s="16">
        <v>16</v>
      </c>
      <c r="F30" s="5">
        <f t="shared" si="0"/>
        <v>1.3333333333333333</v>
      </c>
      <c r="G30" s="5">
        <f t="shared" si="9"/>
        <v>1.3333333333333333</v>
      </c>
      <c r="H30" s="5">
        <f t="shared" si="9"/>
        <v>1.3333333333333333</v>
      </c>
      <c r="I30" s="5">
        <f t="shared" si="9"/>
        <v>1.3333333333333333</v>
      </c>
      <c r="J30" s="5">
        <f t="shared" si="9"/>
        <v>1.3333333333333333</v>
      </c>
      <c r="K30" s="5">
        <f t="shared" si="9"/>
        <v>1.3333333333333333</v>
      </c>
      <c r="L30" s="5">
        <f t="shared" si="9"/>
        <v>1.3333333333333333</v>
      </c>
      <c r="M30" s="5">
        <f t="shared" si="9"/>
        <v>1.3333333333333333</v>
      </c>
      <c r="N30" s="5">
        <v>1.34</v>
      </c>
      <c r="O30" s="5">
        <f t="shared" si="9"/>
        <v>1.34</v>
      </c>
      <c r="P30" s="17">
        <f t="shared" si="9"/>
        <v>1.34</v>
      </c>
      <c r="Q30" s="5">
        <f t="shared" si="9"/>
        <v>1.34</v>
      </c>
      <c r="R30" s="36">
        <v>429.79</v>
      </c>
      <c r="S30" s="48">
        <f t="shared" si="3"/>
        <v>6.87664</v>
      </c>
      <c r="T30" s="40"/>
      <c r="U30" s="49">
        <f t="shared" si="10"/>
        <v>6.87664</v>
      </c>
      <c r="V30" s="36"/>
      <c r="W30" s="36"/>
      <c r="AB30" s="2"/>
      <c r="AC30" s="2"/>
    </row>
    <row r="31" spans="1:29" ht="22.5">
      <c r="A31" s="11"/>
      <c r="B31" s="113"/>
      <c r="C31" s="10" t="s">
        <v>349</v>
      </c>
      <c r="D31" s="80" t="s">
        <v>86</v>
      </c>
      <c r="E31" s="9">
        <v>13.2</v>
      </c>
      <c r="F31" s="5">
        <f t="shared" si="0"/>
        <v>1.0999999999999999</v>
      </c>
      <c r="G31" s="5">
        <f t="shared" si="9"/>
        <v>1.0999999999999999</v>
      </c>
      <c r="H31" s="5">
        <f t="shared" si="9"/>
        <v>1.0999999999999999</v>
      </c>
      <c r="I31" s="5">
        <f t="shared" si="9"/>
        <v>1.0999999999999999</v>
      </c>
      <c r="J31" s="5">
        <f t="shared" si="9"/>
        <v>1.0999999999999999</v>
      </c>
      <c r="K31" s="5">
        <f t="shared" si="9"/>
        <v>1.0999999999999999</v>
      </c>
      <c r="L31" s="5">
        <f t="shared" si="9"/>
        <v>1.0999999999999999</v>
      </c>
      <c r="M31" s="5">
        <f t="shared" si="9"/>
        <v>1.0999999999999999</v>
      </c>
      <c r="N31" s="5">
        <f t="shared" si="9"/>
        <v>1.0999999999999999</v>
      </c>
      <c r="O31" s="5">
        <f t="shared" si="9"/>
        <v>1.0999999999999999</v>
      </c>
      <c r="P31" s="17">
        <f t="shared" si="9"/>
        <v>1.0999999999999999</v>
      </c>
      <c r="Q31" s="5">
        <f t="shared" si="9"/>
        <v>1.0999999999999999</v>
      </c>
      <c r="R31" s="36">
        <v>429.79</v>
      </c>
      <c r="S31" s="48">
        <f t="shared" si="3"/>
        <v>5.673228</v>
      </c>
      <c r="T31" s="40"/>
      <c r="U31" s="49">
        <f t="shared" si="10"/>
        <v>5.673228</v>
      </c>
      <c r="V31" s="36"/>
      <c r="W31" s="36"/>
      <c r="AB31" s="2"/>
      <c r="AC31" s="2"/>
    </row>
    <row r="32" spans="1:29" ht="22.5">
      <c r="A32" s="21"/>
      <c r="B32" s="114"/>
      <c r="C32" s="10" t="s">
        <v>350</v>
      </c>
      <c r="D32" s="80" t="s">
        <v>86</v>
      </c>
      <c r="E32" s="9">
        <v>9.6</v>
      </c>
      <c r="F32" s="5">
        <f t="shared" si="0"/>
        <v>0.7999999999999999</v>
      </c>
      <c r="G32" s="5">
        <f t="shared" si="9"/>
        <v>0.7999999999999999</v>
      </c>
      <c r="H32" s="5">
        <f t="shared" si="9"/>
        <v>0.7999999999999999</v>
      </c>
      <c r="I32" s="5">
        <f t="shared" si="9"/>
        <v>0.7999999999999999</v>
      </c>
      <c r="J32" s="5">
        <f t="shared" si="9"/>
        <v>0.7999999999999999</v>
      </c>
      <c r="K32" s="5">
        <f t="shared" si="9"/>
        <v>0.7999999999999999</v>
      </c>
      <c r="L32" s="5">
        <f t="shared" si="9"/>
        <v>0.7999999999999999</v>
      </c>
      <c r="M32" s="5">
        <f t="shared" si="9"/>
        <v>0.7999999999999999</v>
      </c>
      <c r="N32" s="5">
        <f t="shared" si="9"/>
        <v>0.7999999999999999</v>
      </c>
      <c r="O32" s="5">
        <f t="shared" si="9"/>
        <v>0.7999999999999999</v>
      </c>
      <c r="P32" s="17">
        <f t="shared" si="9"/>
        <v>0.7999999999999999</v>
      </c>
      <c r="Q32" s="5">
        <f t="shared" si="9"/>
        <v>0.7999999999999999</v>
      </c>
      <c r="R32" s="36">
        <v>429.79</v>
      </c>
      <c r="S32" s="48">
        <f t="shared" si="3"/>
        <v>4.125984000000001</v>
      </c>
      <c r="T32" s="40"/>
      <c r="U32" s="49">
        <f t="shared" si="10"/>
        <v>4.125984000000001</v>
      </c>
      <c r="V32" s="36"/>
      <c r="W32" s="36"/>
      <c r="AB32" s="2"/>
      <c r="AC32" s="2"/>
    </row>
    <row r="33" spans="1:29" ht="22.5">
      <c r="A33" s="112">
        <v>8</v>
      </c>
      <c r="B33" s="112" t="s">
        <v>178</v>
      </c>
      <c r="C33" s="10" t="s">
        <v>257</v>
      </c>
      <c r="D33" s="81" t="s">
        <v>311</v>
      </c>
      <c r="E33" s="9">
        <v>30</v>
      </c>
      <c r="F33" s="5">
        <v>2.5</v>
      </c>
      <c r="G33" s="5">
        <v>2.5</v>
      </c>
      <c r="H33" s="5">
        <v>2.5</v>
      </c>
      <c r="I33" s="5">
        <v>2.5</v>
      </c>
      <c r="J33" s="5">
        <v>2.5</v>
      </c>
      <c r="K33" s="5">
        <v>2.5</v>
      </c>
      <c r="L33" s="5">
        <v>2.5</v>
      </c>
      <c r="M33" s="5">
        <v>2.5</v>
      </c>
      <c r="N33" s="5">
        <v>2.5</v>
      </c>
      <c r="O33" s="5">
        <v>2.5</v>
      </c>
      <c r="P33" s="5">
        <v>2.5</v>
      </c>
      <c r="Q33" s="5">
        <v>2.5</v>
      </c>
      <c r="R33" s="36">
        <v>309.42</v>
      </c>
      <c r="S33" s="48">
        <f t="shared" si="3"/>
        <v>9.2826</v>
      </c>
      <c r="T33" s="40"/>
      <c r="U33" s="36"/>
      <c r="V33" s="36"/>
      <c r="W33" s="49">
        <f>S33</f>
        <v>9.2826</v>
      </c>
      <c r="AB33" s="2"/>
      <c r="AC33" s="2"/>
    </row>
    <row r="34" spans="1:29" ht="33.75">
      <c r="A34" s="113"/>
      <c r="B34" s="113"/>
      <c r="C34" s="10" t="s">
        <v>258</v>
      </c>
      <c r="D34" s="81" t="s">
        <v>311</v>
      </c>
      <c r="E34" s="9">
        <v>2.4</v>
      </c>
      <c r="F34" s="5">
        <v>0.2</v>
      </c>
      <c r="G34" s="5">
        <f t="shared" si="9"/>
        <v>0.2</v>
      </c>
      <c r="H34" s="5">
        <f t="shared" si="9"/>
        <v>0.2</v>
      </c>
      <c r="I34" s="5">
        <f t="shared" si="9"/>
        <v>0.2</v>
      </c>
      <c r="J34" s="5">
        <f t="shared" si="9"/>
        <v>0.2</v>
      </c>
      <c r="K34" s="5">
        <f t="shared" si="9"/>
        <v>0.2</v>
      </c>
      <c r="L34" s="5">
        <v>0.2</v>
      </c>
      <c r="M34" s="5">
        <f t="shared" si="9"/>
        <v>0.2</v>
      </c>
      <c r="N34" s="5">
        <f t="shared" si="9"/>
        <v>0.2</v>
      </c>
      <c r="O34" s="5">
        <f t="shared" si="9"/>
        <v>0.2</v>
      </c>
      <c r="P34" s="17">
        <v>0.2</v>
      </c>
      <c r="Q34" s="5">
        <f t="shared" si="9"/>
        <v>0.2</v>
      </c>
      <c r="R34" s="36"/>
      <c r="S34" s="48"/>
      <c r="T34" s="43"/>
      <c r="U34" s="52"/>
      <c r="V34" s="52"/>
      <c r="W34" s="49"/>
      <c r="AB34" s="2"/>
      <c r="AC34" s="2"/>
    </row>
    <row r="35" spans="1:29" ht="33.75">
      <c r="A35" s="113"/>
      <c r="B35" s="113"/>
      <c r="C35" s="10" t="s">
        <v>259</v>
      </c>
      <c r="D35" s="81" t="s">
        <v>311</v>
      </c>
      <c r="E35" s="16">
        <v>18</v>
      </c>
      <c r="F35" s="5">
        <v>1.5</v>
      </c>
      <c r="G35" s="5">
        <v>1.5</v>
      </c>
      <c r="H35" s="5">
        <v>1.5</v>
      </c>
      <c r="I35" s="5">
        <v>1.5</v>
      </c>
      <c r="J35" s="5">
        <v>1.5</v>
      </c>
      <c r="K35" s="5">
        <v>1.5</v>
      </c>
      <c r="L35" s="5">
        <v>1.5</v>
      </c>
      <c r="M35" s="5">
        <v>1.5</v>
      </c>
      <c r="N35" s="5">
        <v>1.5</v>
      </c>
      <c r="O35" s="5">
        <v>1.5</v>
      </c>
      <c r="P35" s="5">
        <v>1.5</v>
      </c>
      <c r="Q35" s="5">
        <v>1.5</v>
      </c>
      <c r="R35" s="36"/>
      <c r="S35" s="48"/>
      <c r="T35" s="43"/>
      <c r="U35" s="52"/>
      <c r="V35" s="52"/>
      <c r="W35" s="49"/>
      <c r="AB35" s="2"/>
      <c r="AC35" s="2"/>
    </row>
    <row r="36" spans="1:29" ht="22.5">
      <c r="A36" s="113"/>
      <c r="B36" s="113"/>
      <c r="C36" s="10" t="s">
        <v>260</v>
      </c>
      <c r="D36" s="81" t="s">
        <v>311</v>
      </c>
      <c r="E36" s="16">
        <v>2.4</v>
      </c>
      <c r="F36" s="5">
        <v>0.2</v>
      </c>
      <c r="G36" s="5">
        <v>0.2</v>
      </c>
      <c r="H36" s="5">
        <v>0.2</v>
      </c>
      <c r="I36" s="5">
        <v>0.2</v>
      </c>
      <c r="J36" s="5">
        <v>0.2</v>
      </c>
      <c r="K36" s="5">
        <v>0.2</v>
      </c>
      <c r="L36" s="5">
        <v>0.2</v>
      </c>
      <c r="M36" s="5">
        <v>0.2</v>
      </c>
      <c r="N36" s="5">
        <v>0.2</v>
      </c>
      <c r="O36" s="5">
        <v>0.2</v>
      </c>
      <c r="P36" s="5">
        <v>0.2</v>
      </c>
      <c r="Q36" s="5">
        <v>0.2</v>
      </c>
      <c r="R36" s="36"/>
      <c r="S36" s="48"/>
      <c r="T36" s="43"/>
      <c r="U36" s="52"/>
      <c r="V36" s="52"/>
      <c r="W36" s="49"/>
      <c r="AB36" s="2"/>
      <c r="AC36" s="2"/>
    </row>
    <row r="37" spans="1:29" ht="22.5">
      <c r="A37" s="114"/>
      <c r="B37" s="114"/>
      <c r="C37" s="10" t="s">
        <v>184</v>
      </c>
      <c r="D37" s="81" t="s">
        <v>311</v>
      </c>
      <c r="E37" s="16">
        <v>7.8</v>
      </c>
      <c r="F37" s="5">
        <v>0.65</v>
      </c>
      <c r="G37" s="5">
        <f t="shared" si="9"/>
        <v>0.65</v>
      </c>
      <c r="H37" s="5">
        <f t="shared" si="9"/>
        <v>0.65</v>
      </c>
      <c r="I37" s="5">
        <f t="shared" si="9"/>
        <v>0.65</v>
      </c>
      <c r="J37" s="5">
        <f t="shared" si="9"/>
        <v>0.65</v>
      </c>
      <c r="K37" s="5">
        <f t="shared" si="9"/>
        <v>0.65</v>
      </c>
      <c r="L37" s="5">
        <f t="shared" si="9"/>
        <v>0.65</v>
      </c>
      <c r="M37" s="5">
        <f t="shared" si="9"/>
        <v>0.65</v>
      </c>
      <c r="N37" s="5">
        <f t="shared" si="9"/>
        <v>0.65</v>
      </c>
      <c r="O37" s="5">
        <f t="shared" si="9"/>
        <v>0.65</v>
      </c>
      <c r="P37" s="5">
        <f t="shared" si="9"/>
        <v>0.65</v>
      </c>
      <c r="Q37" s="5">
        <f t="shared" si="9"/>
        <v>0.65</v>
      </c>
      <c r="R37" s="36">
        <v>309.42</v>
      </c>
      <c r="S37" s="48">
        <f t="shared" si="3"/>
        <v>2.413476</v>
      </c>
      <c r="T37" s="43"/>
      <c r="U37" s="52"/>
      <c r="V37" s="52"/>
      <c r="W37" s="49">
        <f>S37</f>
        <v>2.413476</v>
      </c>
      <c r="AB37" s="2"/>
      <c r="AC37" s="2"/>
    </row>
    <row r="38" spans="1:29" ht="22.5">
      <c r="A38" s="21">
        <v>9</v>
      </c>
      <c r="B38" s="21" t="s">
        <v>217</v>
      </c>
      <c r="C38" s="10" t="s">
        <v>218</v>
      </c>
      <c r="D38" s="80" t="s">
        <v>86</v>
      </c>
      <c r="E38" s="14">
        <v>0.5</v>
      </c>
      <c r="F38" s="5">
        <f t="shared" si="0"/>
        <v>0.041666666666666664</v>
      </c>
      <c r="G38" s="5">
        <f>F38</f>
        <v>0.041666666666666664</v>
      </c>
      <c r="H38" s="5">
        <f>G38</f>
        <v>0.041666666666666664</v>
      </c>
      <c r="I38" s="5">
        <f t="shared" si="9"/>
        <v>0.041666666666666664</v>
      </c>
      <c r="J38" s="5">
        <f aca="true" t="shared" si="11" ref="J38:Q38">I38</f>
        <v>0.041666666666666664</v>
      </c>
      <c r="K38" s="5">
        <f t="shared" si="11"/>
        <v>0.041666666666666664</v>
      </c>
      <c r="L38" s="5">
        <f t="shared" si="11"/>
        <v>0.041666666666666664</v>
      </c>
      <c r="M38" s="5">
        <f t="shared" si="11"/>
        <v>0.041666666666666664</v>
      </c>
      <c r="N38" s="5">
        <f t="shared" si="11"/>
        <v>0.041666666666666664</v>
      </c>
      <c r="O38" s="5">
        <f t="shared" si="11"/>
        <v>0.041666666666666664</v>
      </c>
      <c r="P38" s="5">
        <v>0.05</v>
      </c>
      <c r="Q38" s="5">
        <f t="shared" si="11"/>
        <v>0.05</v>
      </c>
      <c r="R38" s="36">
        <v>429.79</v>
      </c>
      <c r="S38" s="48">
        <f t="shared" si="3"/>
        <v>0.214895</v>
      </c>
      <c r="T38" s="43"/>
      <c r="U38" s="52">
        <v>0.21</v>
      </c>
      <c r="V38" s="52"/>
      <c r="W38" s="48"/>
      <c r="AB38" s="2"/>
      <c r="AC38" s="2"/>
    </row>
    <row r="39" spans="1:29" ht="22.5">
      <c r="A39" s="21">
        <v>10</v>
      </c>
      <c r="B39" s="21" t="s">
        <v>326</v>
      </c>
      <c r="C39" s="10" t="s">
        <v>327</v>
      </c>
      <c r="D39" s="80" t="s">
        <v>245</v>
      </c>
      <c r="E39" s="14">
        <v>12</v>
      </c>
      <c r="F39" s="5">
        <v>1</v>
      </c>
      <c r="G39" s="5">
        <v>1</v>
      </c>
      <c r="H39" s="5">
        <v>1</v>
      </c>
      <c r="I39" s="5">
        <v>1</v>
      </c>
      <c r="J39" s="5">
        <v>1</v>
      </c>
      <c r="K39" s="5">
        <v>1</v>
      </c>
      <c r="L39" s="5">
        <v>1</v>
      </c>
      <c r="M39" s="5">
        <v>1</v>
      </c>
      <c r="N39" s="5">
        <v>1</v>
      </c>
      <c r="O39" s="5">
        <v>1</v>
      </c>
      <c r="P39" s="5">
        <v>1</v>
      </c>
      <c r="Q39" s="5">
        <v>1</v>
      </c>
      <c r="R39" s="5">
        <v>1</v>
      </c>
      <c r="S39" s="5">
        <v>1</v>
      </c>
      <c r="T39" s="5">
        <v>1</v>
      </c>
      <c r="U39" s="5">
        <v>1</v>
      </c>
      <c r="V39" s="5">
        <v>1</v>
      </c>
      <c r="W39" s="5">
        <v>1</v>
      </c>
      <c r="AB39" s="2"/>
      <c r="AC39" s="2"/>
    </row>
    <row r="40" spans="1:29" ht="12.75">
      <c r="A40" s="21">
        <v>11</v>
      </c>
      <c r="B40" s="21" t="s">
        <v>219</v>
      </c>
      <c r="C40" s="10" t="s">
        <v>220</v>
      </c>
      <c r="D40" s="80" t="s">
        <v>56</v>
      </c>
      <c r="E40" s="16">
        <v>120</v>
      </c>
      <c r="F40" s="5">
        <v>10</v>
      </c>
      <c r="G40" s="5">
        <f>F40</f>
        <v>10</v>
      </c>
      <c r="H40" s="5">
        <f>G40</f>
        <v>10</v>
      </c>
      <c r="I40" s="5">
        <f t="shared" si="9"/>
        <v>10</v>
      </c>
      <c r="J40" s="5">
        <f aca="true" t="shared" si="12" ref="J40:Q40">I40</f>
        <v>10</v>
      </c>
      <c r="K40" s="5">
        <f t="shared" si="12"/>
        <v>10</v>
      </c>
      <c r="L40" s="5">
        <f t="shared" si="12"/>
        <v>10</v>
      </c>
      <c r="M40" s="5">
        <f t="shared" si="12"/>
        <v>10</v>
      </c>
      <c r="N40" s="5">
        <v>10</v>
      </c>
      <c r="O40" s="5">
        <v>10</v>
      </c>
      <c r="P40" s="5">
        <f t="shared" si="12"/>
        <v>10</v>
      </c>
      <c r="Q40" s="5">
        <f t="shared" si="12"/>
        <v>10</v>
      </c>
      <c r="R40" s="49">
        <v>396.3</v>
      </c>
      <c r="S40" s="48">
        <f t="shared" si="3"/>
        <v>47.556</v>
      </c>
      <c r="T40" s="48">
        <v>3.96</v>
      </c>
      <c r="U40" s="52"/>
      <c r="V40" s="52"/>
      <c r="W40" s="48"/>
      <c r="AB40" s="2"/>
      <c r="AC40" s="2"/>
    </row>
    <row r="41" spans="1:29" ht="12.75">
      <c r="A41" s="3"/>
      <c r="B41" s="10" t="s">
        <v>79</v>
      </c>
      <c r="C41" s="10"/>
      <c r="D41" s="3"/>
      <c r="E41" s="5">
        <f>SUM(E7:E40)</f>
        <v>2393.1600000000003</v>
      </c>
      <c r="F41" s="5">
        <f aca="true" t="shared" si="13" ref="F41:W41">SUM(F7:F40)</f>
        <v>199.44999999999993</v>
      </c>
      <c r="G41" s="5">
        <f t="shared" si="13"/>
        <v>199.44999999999993</v>
      </c>
      <c r="H41" s="5">
        <f t="shared" si="13"/>
        <v>199.44999999999993</v>
      </c>
      <c r="I41" s="5">
        <f t="shared" si="13"/>
        <v>199.44999999999993</v>
      </c>
      <c r="J41" s="5">
        <f t="shared" si="13"/>
        <v>199.44999999999993</v>
      </c>
      <c r="K41" s="5">
        <f t="shared" si="13"/>
        <v>199.44999999999993</v>
      </c>
      <c r="L41" s="5">
        <f t="shared" si="13"/>
        <v>199.44999999999993</v>
      </c>
      <c r="M41" s="5">
        <f t="shared" si="13"/>
        <v>199.44999999999993</v>
      </c>
      <c r="N41" s="5">
        <f t="shared" si="13"/>
        <v>199.4566666666666</v>
      </c>
      <c r="O41" s="5">
        <f t="shared" si="13"/>
        <v>199.4491666666666</v>
      </c>
      <c r="P41" s="5">
        <f t="shared" si="13"/>
        <v>199.4408333333333</v>
      </c>
      <c r="Q41" s="5">
        <f t="shared" si="13"/>
        <v>199.24999999999997</v>
      </c>
      <c r="R41" s="5">
        <f t="shared" si="13"/>
        <v>9254.293333333333</v>
      </c>
      <c r="S41" s="5">
        <f t="shared" si="13"/>
        <v>851.1154566111112</v>
      </c>
      <c r="T41" s="5">
        <f t="shared" si="13"/>
        <v>125.9063675925926</v>
      </c>
      <c r="U41" s="5">
        <f t="shared" si="13"/>
        <v>76.99716106604937</v>
      </c>
      <c r="V41" s="5">
        <f t="shared" si="13"/>
        <v>595.7035030638375</v>
      </c>
      <c r="W41" s="5">
        <f t="shared" si="13"/>
        <v>32.316065138653116</v>
      </c>
      <c r="AB41" s="2"/>
      <c r="AC41" s="2"/>
    </row>
  </sheetData>
  <mergeCells count="36">
    <mergeCell ref="A33:A37"/>
    <mergeCell ref="B33:B37"/>
    <mergeCell ref="S5:S6"/>
    <mergeCell ref="T5:T6"/>
    <mergeCell ref="B23:B25"/>
    <mergeCell ref="B12:B22"/>
    <mergeCell ref="U5:U6"/>
    <mergeCell ref="B26:B28"/>
    <mergeCell ref="B29:B32"/>
    <mergeCell ref="K5:K6"/>
    <mergeCell ref="L5:L6"/>
    <mergeCell ref="B10:B11"/>
    <mergeCell ref="M5:M6"/>
    <mergeCell ref="N5:N6"/>
    <mergeCell ref="O5:O6"/>
    <mergeCell ref="B7:B8"/>
    <mergeCell ref="W5:W6"/>
    <mergeCell ref="V5:V6"/>
    <mergeCell ref="A10:A11"/>
    <mergeCell ref="R5:R6"/>
    <mergeCell ref="A4:A6"/>
    <mergeCell ref="B4:B6"/>
    <mergeCell ref="C4:C6"/>
    <mergeCell ref="J5:J6"/>
    <mergeCell ref="P5:P6"/>
    <mergeCell ref="Q5:Q6"/>
    <mergeCell ref="A3:Q3"/>
    <mergeCell ref="A1:Q1"/>
    <mergeCell ref="A2:Q2"/>
    <mergeCell ref="E5:E6"/>
    <mergeCell ref="D4:D6"/>
    <mergeCell ref="F5:F6"/>
    <mergeCell ref="G5:G6"/>
    <mergeCell ref="H5:H6"/>
    <mergeCell ref="I5:I6"/>
    <mergeCell ref="E4:Q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0"/>
  <sheetViews>
    <sheetView workbookViewId="0" topLeftCell="A1">
      <selection activeCell="A3" sqref="A3:Q3"/>
    </sheetView>
  </sheetViews>
  <sheetFormatPr defaultColWidth="9.00390625" defaultRowHeight="12.75"/>
  <cols>
    <col min="1" max="1" width="4.125" style="4" customWidth="1"/>
    <col min="2" max="2" width="25.875" style="4" customWidth="1"/>
    <col min="3" max="4" width="12.125" style="4" customWidth="1"/>
    <col min="5" max="5" width="6.75390625" style="4" customWidth="1"/>
    <col min="6" max="8" width="6.625" style="4" customWidth="1"/>
    <col min="9" max="9" width="7.00390625" style="4" customWidth="1"/>
    <col min="10" max="10" width="7.375" style="6" customWidth="1"/>
    <col min="11" max="11" width="6.25390625" style="6" customWidth="1"/>
    <col min="12" max="12" width="6.375" style="4" customWidth="1"/>
    <col min="13" max="13" width="6.25390625" style="4" customWidth="1"/>
    <col min="14" max="14" width="7.00390625" style="4" customWidth="1"/>
    <col min="15" max="16" width="6.625" style="6" customWidth="1"/>
    <col min="17" max="17" width="6.25390625" style="4" customWidth="1"/>
    <col min="18" max="23" width="0" style="4" hidden="1" customWidth="1"/>
    <col min="24" max="16384" width="9.125" style="4" customWidth="1"/>
  </cols>
  <sheetData>
    <row r="1" spans="1:17" s="71" customFormat="1" ht="15.75">
      <c r="A1" s="108" t="s">
        <v>212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s="71" customFormat="1" ht="15.75">
      <c r="A2" s="109" t="s">
        <v>392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7" ht="12.75" customHeight="1">
      <c r="A3" s="128" t="s">
        <v>293</v>
      </c>
      <c r="B3" s="129"/>
      <c r="C3" s="129"/>
      <c r="D3" s="130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31"/>
    </row>
    <row r="4" spans="1:34" ht="22.5">
      <c r="A4" s="19" t="s">
        <v>0</v>
      </c>
      <c r="B4" s="121" t="s">
        <v>45</v>
      </c>
      <c r="C4" s="120" t="s">
        <v>1</v>
      </c>
      <c r="D4" s="112" t="s">
        <v>39</v>
      </c>
      <c r="E4" s="116" t="s">
        <v>84</v>
      </c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7"/>
      <c r="AB4" s="6"/>
      <c r="AC4" s="6"/>
      <c r="AG4" s="6"/>
      <c r="AH4" s="6"/>
    </row>
    <row r="5" spans="1:34" ht="33.75" customHeight="1">
      <c r="A5" s="19"/>
      <c r="B5" s="121"/>
      <c r="C5" s="120"/>
      <c r="D5" s="113"/>
      <c r="E5" s="112" t="s">
        <v>163</v>
      </c>
      <c r="F5" s="112" t="s">
        <v>71</v>
      </c>
      <c r="G5" s="112" t="s">
        <v>72</v>
      </c>
      <c r="H5" s="115" t="s">
        <v>40</v>
      </c>
      <c r="I5" s="115" t="s">
        <v>73</v>
      </c>
      <c r="J5" s="115" t="s">
        <v>41</v>
      </c>
      <c r="K5" s="115" t="s">
        <v>42</v>
      </c>
      <c r="L5" s="115" t="s">
        <v>43</v>
      </c>
      <c r="M5" s="115" t="s">
        <v>74</v>
      </c>
      <c r="N5" s="115" t="s">
        <v>75</v>
      </c>
      <c r="O5" s="115" t="s">
        <v>76</v>
      </c>
      <c r="P5" s="115" t="s">
        <v>77</v>
      </c>
      <c r="Q5" s="115" t="s">
        <v>78</v>
      </c>
      <c r="R5" s="126" t="s">
        <v>135</v>
      </c>
      <c r="S5" s="126" t="s">
        <v>136</v>
      </c>
      <c r="T5" s="126" t="s">
        <v>138</v>
      </c>
      <c r="U5" s="126" t="s">
        <v>139</v>
      </c>
      <c r="V5" s="126" t="s">
        <v>83</v>
      </c>
      <c r="W5" s="126" t="s">
        <v>179</v>
      </c>
      <c r="AB5" s="6"/>
      <c r="AC5" s="6"/>
      <c r="AG5" s="6"/>
      <c r="AH5" s="6"/>
    </row>
    <row r="6" spans="1:34" ht="11.25">
      <c r="A6" s="19"/>
      <c r="B6" s="121"/>
      <c r="C6" s="120"/>
      <c r="D6" s="114"/>
      <c r="E6" s="114"/>
      <c r="F6" s="114"/>
      <c r="G6" s="114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27"/>
      <c r="S6" s="127"/>
      <c r="T6" s="127"/>
      <c r="U6" s="127"/>
      <c r="V6" s="127"/>
      <c r="W6" s="127"/>
      <c r="AB6" s="6"/>
      <c r="AC6" s="6"/>
      <c r="AG6" s="6"/>
      <c r="AH6" s="6"/>
    </row>
    <row r="7" spans="1:34" ht="22.5">
      <c r="A7" s="3">
        <v>1</v>
      </c>
      <c r="B7" s="10" t="s">
        <v>49</v>
      </c>
      <c r="C7" s="10" t="s">
        <v>294</v>
      </c>
      <c r="D7" s="81" t="s">
        <v>310</v>
      </c>
      <c r="E7" s="60">
        <v>610.8</v>
      </c>
      <c r="F7" s="18">
        <v>50.9</v>
      </c>
      <c r="G7" s="18">
        <f aca="true" t="shared" si="0" ref="G7:H13">F7</f>
        <v>50.9</v>
      </c>
      <c r="H7" s="18">
        <f t="shared" si="0"/>
        <v>50.9</v>
      </c>
      <c r="I7" s="18">
        <f aca="true" t="shared" si="1" ref="I7:Q13">H7</f>
        <v>50.9</v>
      </c>
      <c r="J7" s="18">
        <f t="shared" si="1"/>
        <v>50.9</v>
      </c>
      <c r="K7" s="18">
        <f t="shared" si="1"/>
        <v>50.9</v>
      </c>
      <c r="L7" s="18">
        <f t="shared" si="1"/>
        <v>50.9</v>
      </c>
      <c r="M7" s="18">
        <f t="shared" si="1"/>
        <v>50.9</v>
      </c>
      <c r="N7" s="18">
        <v>50.9</v>
      </c>
      <c r="O7" s="18">
        <f t="shared" si="1"/>
        <v>50.9</v>
      </c>
      <c r="P7" s="59">
        <f t="shared" si="1"/>
        <v>50.9</v>
      </c>
      <c r="Q7" s="18">
        <f t="shared" si="1"/>
        <v>50.9</v>
      </c>
      <c r="R7" s="37">
        <v>37.61</v>
      </c>
      <c r="S7" s="44">
        <f>R7*E7/1000</f>
        <v>22.972188</v>
      </c>
      <c r="T7" s="37"/>
      <c r="U7" s="37"/>
      <c r="V7" s="38">
        <f>S7</f>
        <v>22.972188</v>
      </c>
      <c r="W7" s="41"/>
      <c r="AB7" s="6"/>
      <c r="AC7" s="6"/>
      <c r="AG7" s="6"/>
      <c r="AH7" s="6"/>
    </row>
    <row r="8" spans="1:34" ht="22.5">
      <c r="A8" s="3">
        <v>2</v>
      </c>
      <c r="B8" s="10" t="s">
        <v>50</v>
      </c>
      <c r="C8" s="10" t="s">
        <v>37</v>
      </c>
      <c r="D8" s="81" t="s">
        <v>310</v>
      </c>
      <c r="E8" s="60">
        <v>139.4</v>
      </c>
      <c r="F8" s="18">
        <v>11.62</v>
      </c>
      <c r="G8" s="18">
        <f t="shared" si="0"/>
        <v>11.62</v>
      </c>
      <c r="H8" s="18">
        <f t="shared" si="0"/>
        <v>11.62</v>
      </c>
      <c r="I8" s="18">
        <f t="shared" si="1"/>
        <v>11.62</v>
      </c>
      <c r="J8" s="18">
        <f t="shared" si="1"/>
        <v>11.62</v>
      </c>
      <c r="K8" s="18">
        <f t="shared" si="1"/>
        <v>11.62</v>
      </c>
      <c r="L8" s="18">
        <f t="shared" si="1"/>
        <v>11.62</v>
      </c>
      <c r="M8" s="18">
        <f t="shared" si="1"/>
        <v>11.62</v>
      </c>
      <c r="N8" s="18">
        <f t="shared" si="1"/>
        <v>11.62</v>
      </c>
      <c r="O8" s="18">
        <f t="shared" si="1"/>
        <v>11.62</v>
      </c>
      <c r="P8" s="59">
        <f t="shared" si="1"/>
        <v>11.62</v>
      </c>
      <c r="Q8" s="18">
        <v>11.58</v>
      </c>
      <c r="R8" s="37">
        <v>37.61</v>
      </c>
      <c r="S8" s="44">
        <f aca="true" t="shared" si="2" ref="S8:S68">R8*E8/1000</f>
        <v>5.242834</v>
      </c>
      <c r="T8" s="37"/>
      <c r="U8" s="37"/>
      <c r="V8" s="38">
        <f aca="true" t="shared" si="3" ref="V8:V33">S8</f>
        <v>5.242834</v>
      </c>
      <c r="W8" s="41"/>
      <c r="AB8" s="6"/>
      <c r="AC8" s="6"/>
      <c r="AG8" s="6"/>
      <c r="AH8" s="6"/>
    </row>
    <row r="9" spans="1:34" ht="22.5">
      <c r="A9" s="23">
        <v>3</v>
      </c>
      <c r="B9" s="112" t="s">
        <v>5</v>
      </c>
      <c r="C9" s="10" t="s">
        <v>313</v>
      </c>
      <c r="D9" s="80" t="s">
        <v>245</v>
      </c>
      <c r="E9" s="60">
        <v>602.58</v>
      </c>
      <c r="F9" s="18">
        <f>E9/12</f>
        <v>50.215</v>
      </c>
      <c r="G9" s="18">
        <f t="shared" si="0"/>
        <v>50.215</v>
      </c>
      <c r="H9" s="18">
        <f t="shared" si="0"/>
        <v>50.215</v>
      </c>
      <c r="I9" s="18">
        <f t="shared" si="1"/>
        <v>50.215</v>
      </c>
      <c r="J9" s="18">
        <f t="shared" si="1"/>
        <v>50.215</v>
      </c>
      <c r="K9" s="18">
        <f t="shared" si="1"/>
        <v>50.215</v>
      </c>
      <c r="L9" s="18">
        <f t="shared" si="1"/>
        <v>50.215</v>
      </c>
      <c r="M9" s="18">
        <f t="shared" si="1"/>
        <v>50.215</v>
      </c>
      <c r="N9" s="18">
        <v>50.22</v>
      </c>
      <c r="O9" s="18">
        <f t="shared" si="1"/>
        <v>50.22</v>
      </c>
      <c r="P9" s="59">
        <f t="shared" si="1"/>
        <v>50.22</v>
      </c>
      <c r="Q9" s="18">
        <v>50.16</v>
      </c>
      <c r="R9" s="37">
        <v>37.61</v>
      </c>
      <c r="S9" s="44">
        <f t="shared" si="2"/>
        <v>22.6630338</v>
      </c>
      <c r="T9" s="37"/>
      <c r="U9" s="37"/>
      <c r="V9" s="38">
        <f t="shared" si="3"/>
        <v>22.6630338</v>
      </c>
      <c r="W9" s="41"/>
      <c r="AB9" s="6"/>
      <c r="AC9" s="6"/>
      <c r="AG9" s="6"/>
      <c r="AH9" s="6"/>
    </row>
    <row r="10" spans="1:34" ht="22.5">
      <c r="A10" s="11"/>
      <c r="B10" s="113"/>
      <c r="C10" s="10" t="s">
        <v>328</v>
      </c>
      <c r="D10" s="80" t="s">
        <v>245</v>
      </c>
      <c r="E10" s="60">
        <v>197.8</v>
      </c>
      <c r="F10" s="18">
        <f>E10/12</f>
        <v>16.483333333333334</v>
      </c>
      <c r="G10" s="18">
        <f>E10/12</f>
        <v>16.483333333333334</v>
      </c>
      <c r="H10" s="18">
        <f t="shared" si="0"/>
        <v>16.483333333333334</v>
      </c>
      <c r="I10" s="18">
        <f t="shared" si="1"/>
        <v>16.483333333333334</v>
      </c>
      <c r="J10" s="18">
        <f t="shared" si="1"/>
        <v>16.483333333333334</v>
      </c>
      <c r="K10" s="18">
        <f t="shared" si="1"/>
        <v>16.483333333333334</v>
      </c>
      <c r="L10" s="18">
        <f t="shared" si="1"/>
        <v>16.483333333333334</v>
      </c>
      <c r="M10" s="18">
        <f t="shared" si="1"/>
        <v>16.483333333333334</v>
      </c>
      <c r="N10" s="18">
        <f t="shared" si="1"/>
        <v>16.483333333333334</v>
      </c>
      <c r="O10" s="18">
        <f t="shared" si="1"/>
        <v>16.483333333333334</v>
      </c>
      <c r="P10" s="18">
        <f t="shared" si="1"/>
        <v>16.483333333333334</v>
      </c>
      <c r="Q10" s="18">
        <v>16.52</v>
      </c>
      <c r="R10" s="37">
        <v>37.61</v>
      </c>
      <c r="S10" s="44">
        <f t="shared" si="2"/>
        <v>7.439258000000001</v>
      </c>
      <c r="T10" s="37"/>
      <c r="U10" s="37"/>
      <c r="V10" s="38">
        <f t="shared" si="3"/>
        <v>7.439258000000001</v>
      </c>
      <c r="W10" s="41"/>
      <c r="AB10" s="6"/>
      <c r="AC10" s="6"/>
      <c r="AG10" s="6"/>
      <c r="AH10" s="6"/>
    </row>
    <row r="11" spans="1:34" ht="22.5">
      <c r="A11" s="21"/>
      <c r="B11" s="114"/>
      <c r="C11" s="10" t="s">
        <v>3</v>
      </c>
      <c r="D11" s="80" t="s">
        <v>245</v>
      </c>
      <c r="E11" s="60">
        <v>24.65</v>
      </c>
      <c r="F11" s="18">
        <f>E11/12</f>
        <v>2.0541666666666667</v>
      </c>
      <c r="G11" s="18">
        <f>E11/12</f>
        <v>2.0541666666666667</v>
      </c>
      <c r="H11" s="18">
        <f t="shared" si="0"/>
        <v>2.0541666666666667</v>
      </c>
      <c r="I11" s="18">
        <f t="shared" si="1"/>
        <v>2.0541666666666667</v>
      </c>
      <c r="J11" s="18">
        <f t="shared" si="1"/>
        <v>2.0541666666666667</v>
      </c>
      <c r="K11" s="18">
        <f t="shared" si="1"/>
        <v>2.0541666666666667</v>
      </c>
      <c r="L11" s="18">
        <f t="shared" si="1"/>
        <v>2.0541666666666667</v>
      </c>
      <c r="M11" s="18">
        <f t="shared" si="1"/>
        <v>2.0541666666666667</v>
      </c>
      <c r="N11" s="18">
        <f t="shared" si="1"/>
        <v>2.0541666666666667</v>
      </c>
      <c r="O11" s="18">
        <f t="shared" si="1"/>
        <v>2.0541666666666667</v>
      </c>
      <c r="P11" s="18">
        <v>2.05</v>
      </c>
      <c r="Q11" s="18">
        <v>2.1</v>
      </c>
      <c r="R11" s="37">
        <v>37.61</v>
      </c>
      <c r="S11" s="44">
        <f t="shared" si="2"/>
        <v>0.9270864999999999</v>
      </c>
      <c r="T11" s="37"/>
      <c r="U11" s="37"/>
      <c r="V11" s="38">
        <f t="shared" si="3"/>
        <v>0.9270864999999999</v>
      </c>
      <c r="W11" s="41"/>
      <c r="AB11" s="6"/>
      <c r="AC11" s="6"/>
      <c r="AG11" s="6"/>
      <c r="AH11" s="6"/>
    </row>
    <row r="12" spans="1:34" ht="22.5">
      <c r="A12" s="21"/>
      <c r="B12" s="21" t="s">
        <v>51</v>
      </c>
      <c r="C12" s="10" t="s">
        <v>4</v>
      </c>
      <c r="D12" s="81" t="s">
        <v>310</v>
      </c>
      <c r="E12" s="60">
        <v>373.2</v>
      </c>
      <c r="F12" s="18">
        <v>31.1</v>
      </c>
      <c r="G12" s="18">
        <v>31.1</v>
      </c>
      <c r="H12" s="18">
        <v>31.1</v>
      </c>
      <c r="I12" s="18">
        <v>31.1</v>
      </c>
      <c r="J12" s="18">
        <v>31.1</v>
      </c>
      <c r="K12" s="18">
        <v>31.1</v>
      </c>
      <c r="L12" s="18">
        <v>31.1</v>
      </c>
      <c r="M12" s="18">
        <v>31.1</v>
      </c>
      <c r="N12" s="18">
        <v>31.1</v>
      </c>
      <c r="O12" s="18">
        <v>31.1</v>
      </c>
      <c r="P12" s="18">
        <v>31.1</v>
      </c>
      <c r="Q12" s="18">
        <v>31.1</v>
      </c>
      <c r="R12" s="37"/>
      <c r="S12" s="44"/>
      <c r="T12" s="37"/>
      <c r="U12" s="37"/>
      <c r="V12" s="38"/>
      <c r="W12" s="41"/>
      <c r="AB12" s="6"/>
      <c r="AC12" s="6"/>
      <c r="AG12" s="6"/>
      <c r="AH12" s="6"/>
    </row>
    <row r="13" spans="1:34" ht="22.5">
      <c r="A13" s="3">
        <v>4</v>
      </c>
      <c r="B13" s="10" t="s">
        <v>6</v>
      </c>
      <c r="C13" s="10" t="s">
        <v>7</v>
      </c>
      <c r="D13" s="81" t="s">
        <v>310</v>
      </c>
      <c r="E13" s="18">
        <v>816.9</v>
      </c>
      <c r="F13" s="18">
        <f>E13/12</f>
        <v>68.075</v>
      </c>
      <c r="G13" s="18">
        <f t="shared" si="0"/>
        <v>68.075</v>
      </c>
      <c r="H13" s="18">
        <f t="shared" si="0"/>
        <v>68.075</v>
      </c>
      <c r="I13" s="18">
        <f t="shared" si="1"/>
        <v>68.075</v>
      </c>
      <c r="J13" s="18">
        <f t="shared" si="1"/>
        <v>68.075</v>
      </c>
      <c r="K13" s="18">
        <f t="shared" si="1"/>
        <v>68.075</v>
      </c>
      <c r="L13" s="18">
        <f t="shared" si="1"/>
        <v>68.075</v>
      </c>
      <c r="M13" s="18">
        <f t="shared" si="1"/>
        <v>68.075</v>
      </c>
      <c r="N13" s="18">
        <f t="shared" si="1"/>
        <v>68.075</v>
      </c>
      <c r="O13" s="18">
        <f t="shared" si="1"/>
        <v>68.075</v>
      </c>
      <c r="P13" s="18">
        <f t="shared" si="1"/>
        <v>68.075</v>
      </c>
      <c r="Q13" s="18">
        <v>68.02</v>
      </c>
      <c r="R13" s="37">
        <v>37.61</v>
      </c>
      <c r="S13" s="44">
        <f t="shared" si="2"/>
        <v>30.723609</v>
      </c>
      <c r="T13" s="37"/>
      <c r="U13" s="37"/>
      <c r="V13" s="38">
        <f t="shared" si="3"/>
        <v>30.723609</v>
      </c>
      <c r="W13" s="41"/>
      <c r="AB13" s="6"/>
      <c r="AC13" s="6"/>
      <c r="AG13" s="6"/>
      <c r="AH13" s="6"/>
    </row>
    <row r="14" spans="1:34" ht="12.75" customHeight="1">
      <c r="A14" s="112">
        <v>6</v>
      </c>
      <c r="B14" s="112" t="s">
        <v>10</v>
      </c>
      <c r="C14" s="112" t="s">
        <v>14</v>
      </c>
      <c r="D14" s="96" t="s">
        <v>310</v>
      </c>
      <c r="E14" s="132">
        <v>570</v>
      </c>
      <c r="F14" s="122">
        <f>E14/12</f>
        <v>47.5</v>
      </c>
      <c r="G14" s="122">
        <f>F14</f>
        <v>47.5</v>
      </c>
      <c r="H14" s="122">
        <f aca="true" t="shared" si="4" ref="H14:M16">G14</f>
        <v>47.5</v>
      </c>
      <c r="I14" s="122">
        <f t="shared" si="4"/>
        <v>47.5</v>
      </c>
      <c r="J14" s="122">
        <f t="shared" si="4"/>
        <v>47.5</v>
      </c>
      <c r="K14" s="122">
        <f t="shared" si="4"/>
        <v>47.5</v>
      </c>
      <c r="L14" s="122">
        <f t="shared" si="4"/>
        <v>47.5</v>
      </c>
      <c r="M14" s="122">
        <f t="shared" si="4"/>
        <v>47.5</v>
      </c>
      <c r="N14" s="122">
        <f>M14</f>
        <v>47.5</v>
      </c>
      <c r="O14" s="122">
        <f>N14</f>
        <v>47.5</v>
      </c>
      <c r="P14" s="122">
        <f>O14</f>
        <v>47.5</v>
      </c>
      <c r="Q14" s="122">
        <f>P14</f>
        <v>47.5</v>
      </c>
      <c r="R14" s="126"/>
      <c r="S14" s="124">
        <f>R15*E14/1000</f>
        <v>0</v>
      </c>
      <c r="T14" s="37"/>
      <c r="U14" s="37"/>
      <c r="V14" s="38"/>
      <c r="W14" s="41"/>
      <c r="AB14" s="6"/>
      <c r="AC14" s="6"/>
      <c r="AG14" s="6"/>
      <c r="AH14" s="6"/>
    </row>
    <row r="15" spans="1:34" ht="11.25">
      <c r="A15" s="113"/>
      <c r="B15" s="113"/>
      <c r="C15" s="114"/>
      <c r="D15" s="97"/>
      <c r="E15" s="95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7"/>
      <c r="S15" s="125"/>
      <c r="T15" s="37"/>
      <c r="U15" s="37"/>
      <c r="V15" s="38">
        <f>S14</f>
        <v>0</v>
      </c>
      <c r="W15" s="41"/>
      <c r="AB15" s="6"/>
      <c r="AC15" s="6"/>
      <c r="AG15" s="6"/>
      <c r="AH15" s="6"/>
    </row>
    <row r="16" spans="1:34" ht="11.25">
      <c r="A16" s="114"/>
      <c r="B16" s="114"/>
      <c r="C16" s="21" t="s">
        <v>226</v>
      </c>
      <c r="D16" s="81" t="s">
        <v>311</v>
      </c>
      <c r="E16" s="85">
        <v>8.06</v>
      </c>
      <c r="F16" s="85">
        <v>0.67</v>
      </c>
      <c r="G16" s="85">
        <f>F16</f>
        <v>0.67</v>
      </c>
      <c r="H16" s="85">
        <f>G16</f>
        <v>0.67</v>
      </c>
      <c r="I16" s="85">
        <f t="shared" si="4"/>
        <v>0.67</v>
      </c>
      <c r="J16" s="85">
        <f t="shared" si="4"/>
        <v>0.67</v>
      </c>
      <c r="K16" s="85">
        <f t="shared" si="4"/>
        <v>0.67</v>
      </c>
      <c r="L16" s="85">
        <f aca="true" t="shared" si="5" ref="L16:O17">K16</f>
        <v>0.67</v>
      </c>
      <c r="M16" s="85">
        <f t="shared" si="5"/>
        <v>0.67</v>
      </c>
      <c r="N16" s="85">
        <f t="shared" si="5"/>
        <v>0.67</v>
      </c>
      <c r="O16" s="85">
        <f t="shared" si="5"/>
        <v>0.67</v>
      </c>
      <c r="P16" s="86">
        <v>0.68</v>
      </c>
      <c r="Q16" s="85">
        <f>P16</f>
        <v>0.68</v>
      </c>
      <c r="R16" s="56"/>
      <c r="S16" s="57"/>
      <c r="T16" s="37"/>
      <c r="U16" s="37"/>
      <c r="V16" s="38"/>
      <c r="W16" s="41"/>
      <c r="AB16" s="6"/>
      <c r="AC16" s="6"/>
      <c r="AG16" s="6"/>
      <c r="AH16" s="6"/>
    </row>
    <row r="17" spans="1:34" ht="22.5">
      <c r="A17" s="3">
        <v>7</v>
      </c>
      <c r="B17" s="10" t="s">
        <v>52</v>
      </c>
      <c r="C17" s="10" t="s">
        <v>209</v>
      </c>
      <c r="D17" s="81" t="s">
        <v>310</v>
      </c>
      <c r="E17" s="84">
        <v>1212.4</v>
      </c>
      <c r="F17" s="18">
        <v>101</v>
      </c>
      <c r="G17" s="18">
        <f>F17</f>
        <v>101</v>
      </c>
      <c r="H17" s="18">
        <f>G17</f>
        <v>101</v>
      </c>
      <c r="I17" s="18">
        <f>H17</f>
        <v>101</v>
      </c>
      <c r="J17" s="18">
        <f>I17</f>
        <v>101</v>
      </c>
      <c r="K17" s="18">
        <f>J17</f>
        <v>101</v>
      </c>
      <c r="L17" s="18">
        <f t="shared" si="5"/>
        <v>101</v>
      </c>
      <c r="M17" s="18">
        <f t="shared" si="5"/>
        <v>101</v>
      </c>
      <c r="N17" s="18">
        <f t="shared" si="5"/>
        <v>101</v>
      </c>
      <c r="O17" s="18">
        <f t="shared" si="5"/>
        <v>101</v>
      </c>
      <c r="P17" s="59">
        <f>O17</f>
        <v>101</v>
      </c>
      <c r="Q17" s="18">
        <v>101.4</v>
      </c>
      <c r="R17" s="37">
        <v>37.61</v>
      </c>
      <c r="S17" s="44">
        <f t="shared" si="2"/>
        <v>45.598364000000004</v>
      </c>
      <c r="T17" s="37"/>
      <c r="U17" s="37"/>
      <c r="V17" s="38">
        <f t="shared" si="3"/>
        <v>45.598364000000004</v>
      </c>
      <c r="W17" s="41"/>
      <c r="AB17" s="6"/>
      <c r="AC17" s="6"/>
      <c r="AG17" s="6"/>
      <c r="AH17" s="6"/>
    </row>
    <row r="18" spans="1:34" ht="22.5">
      <c r="A18" s="23"/>
      <c r="B18" s="10" t="s">
        <v>295</v>
      </c>
      <c r="C18" s="10" t="s">
        <v>296</v>
      </c>
      <c r="D18" s="81" t="s">
        <v>310</v>
      </c>
      <c r="E18" s="60">
        <v>695.63</v>
      </c>
      <c r="F18" s="18">
        <v>57.97</v>
      </c>
      <c r="G18" s="18">
        <v>57.97</v>
      </c>
      <c r="H18" s="18">
        <v>57.97</v>
      </c>
      <c r="I18" s="18">
        <v>57.97</v>
      </c>
      <c r="J18" s="18">
        <v>57.97</v>
      </c>
      <c r="K18" s="18">
        <v>57.97</v>
      </c>
      <c r="L18" s="18">
        <v>57.97</v>
      </c>
      <c r="M18" s="18">
        <v>57.97</v>
      </c>
      <c r="N18" s="18">
        <v>57.97</v>
      </c>
      <c r="O18" s="18">
        <v>57.97</v>
      </c>
      <c r="P18" s="18">
        <v>57.97</v>
      </c>
      <c r="Q18" s="18">
        <v>57.96</v>
      </c>
      <c r="R18" s="37"/>
      <c r="S18" s="44"/>
      <c r="T18" s="37"/>
      <c r="U18" s="37"/>
      <c r="V18" s="38"/>
      <c r="W18" s="41"/>
      <c r="AB18" s="6"/>
      <c r="AC18" s="6"/>
      <c r="AG18" s="6"/>
      <c r="AH18" s="6"/>
    </row>
    <row r="19" spans="1:34" ht="45">
      <c r="A19" s="23">
        <v>8</v>
      </c>
      <c r="B19" s="112" t="s">
        <v>46</v>
      </c>
      <c r="C19" s="10" t="s">
        <v>337</v>
      </c>
      <c r="D19" s="81" t="s">
        <v>245</v>
      </c>
      <c r="E19" s="18">
        <v>794</v>
      </c>
      <c r="F19" s="18">
        <v>66.17</v>
      </c>
      <c r="G19" s="18">
        <f aca="true" t="shared" si="6" ref="G19:O19">F19</f>
        <v>66.17</v>
      </c>
      <c r="H19" s="18">
        <f t="shared" si="6"/>
        <v>66.17</v>
      </c>
      <c r="I19" s="18">
        <f t="shared" si="6"/>
        <v>66.17</v>
      </c>
      <c r="J19" s="18">
        <f t="shared" si="6"/>
        <v>66.17</v>
      </c>
      <c r="K19" s="18">
        <f t="shared" si="6"/>
        <v>66.17</v>
      </c>
      <c r="L19" s="18">
        <f t="shared" si="6"/>
        <v>66.17</v>
      </c>
      <c r="M19" s="18">
        <f t="shared" si="6"/>
        <v>66.17</v>
      </c>
      <c r="N19" s="18">
        <f t="shared" si="6"/>
        <v>66.17</v>
      </c>
      <c r="O19" s="18">
        <f t="shared" si="6"/>
        <v>66.17</v>
      </c>
      <c r="P19" s="59">
        <v>66.17</v>
      </c>
      <c r="Q19" s="18">
        <v>66.13</v>
      </c>
      <c r="R19" s="37">
        <v>37.61</v>
      </c>
      <c r="S19" s="44">
        <f t="shared" si="2"/>
        <v>29.86234</v>
      </c>
      <c r="T19" s="37"/>
      <c r="U19" s="37"/>
      <c r="V19" s="38">
        <f t="shared" si="3"/>
        <v>29.86234</v>
      </c>
      <c r="W19" s="41"/>
      <c r="AB19" s="6"/>
      <c r="AC19" s="6"/>
      <c r="AG19" s="6"/>
      <c r="AH19" s="6"/>
    </row>
    <row r="20" spans="1:34" ht="56.25">
      <c r="A20" s="11"/>
      <c r="B20" s="114"/>
      <c r="C20" s="10" t="s">
        <v>338</v>
      </c>
      <c r="D20" s="80" t="s">
        <v>245</v>
      </c>
      <c r="E20" s="60">
        <v>398.4</v>
      </c>
      <c r="F20" s="18">
        <v>33.2</v>
      </c>
      <c r="G20" s="18">
        <v>33.2</v>
      </c>
      <c r="H20" s="18">
        <v>33.2</v>
      </c>
      <c r="I20" s="18">
        <v>33.2</v>
      </c>
      <c r="J20" s="18">
        <v>33.2</v>
      </c>
      <c r="K20" s="18">
        <v>33.2</v>
      </c>
      <c r="L20" s="18">
        <v>33.2</v>
      </c>
      <c r="M20" s="18">
        <v>33.2</v>
      </c>
      <c r="N20" s="18">
        <v>33.2</v>
      </c>
      <c r="O20" s="18">
        <v>33.2</v>
      </c>
      <c r="P20" s="18">
        <v>33.2</v>
      </c>
      <c r="Q20" s="18">
        <v>33.2</v>
      </c>
      <c r="R20" s="37"/>
      <c r="S20" s="44"/>
      <c r="T20" s="37"/>
      <c r="U20" s="37"/>
      <c r="V20" s="38"/>
      <c r="W20" s="41"/>
      <c r="AB20" s="6"/>
      <c r="AC20" s="6"/>
      <c r="AG20" s="6"/>
      <c r="AH20" s="6"/>
    </row>
    <row r="21" spans="1:34" ht="22.5">
      <c r="A21" s="11"/>
      <c r="B21" s="10" t="s">
        <v>299</v>
      </c>
      <c r="C21" s="10" t="s">
        <v>336</v>
      </c>
      <c r="D21" s="81" t="s">
        <v>245</v>
      </c>
      <c r="E21" s="60">
        <v>98.67</v>
      </c>
      <c r="F21" s="18">
        <v>8.22</v>
      </c>
      <c r="G21" s="18">
        <v>8.22</v>
      </c>
      <c r="H21" s="18">
        <v>8.22</v>
      </c>
      <c r="I21" s="18">
        <v>8.22</v>
      </c>
      <c r="J21" s="18">
        <v>8.22</v>
      </c>
      <c r="K21" s="18">
        <v>8.22</v>
      </c>
      <c r="L21" s="18">
        <v>8.22</v>
      </c>
      <c r="M21" s="18">
        <v>8.22</v>
      </c>
      <c r="N21" s="18">
        <v>8.22</v>
      </c>
      <c r="O21" s="18">
        <v>8.22</v>
      </c>
      <c r="P21" s="18">
        <v>8.22</v>
      </c>
      <c r="Q21" s="18">
        <v>8.25</v>
      </c>
      <c r="R21" s="37"/>
      <c r="S21" s="44"/>
      <c r="T21" s="37"/>
      <c r="U21" s="37"/>
      <c r="V21" s="38"/>
      <c r="W21" s="41"/>
      <c r="AB21" s="6"/>
      <c r="AC21" s="6"/>
      <c r="AG21" s="6"/>
      <c r="AH21" s="6"/>
    </row>
    <row r="22" spans="1:34" ht="22.5">
      <c r="A22" s="11"/>
      <c r="B22" s="10" t="s">
        <v>300</v>
      </c>
      <c r="C22" s="10" t="s">
        <v>335</v>
      </c>
      <c r="D22" s="81" t="s">
        <v>245</v>
      </c>
      <c r="E22" s="60">
        <v>141.1</v>
      </c>
      <c r="F22" s="18">
        <v>11.76</v>
      </c>
      <c r="G22" s="18">
        <v>11.76</v>
      </c>
      <c r="H22" s="18">
        <v>11.76</v>
      </c>
      <c r="I22" s="18">
        <v>11.76</v>
      </c>
      <c r="J22" s="18">
        <v>11.76</v>
      </c>
      <c r="K22" s="18">
        <v>11.76</v>
      </c>
      <c r="L22" s="18">
        <v>11.76</v>
      </c>
      <c r="M22" s="18">
        <v>11.76</v>
      </c>
      <c r="N22" s="18">
        <v>11.76</v>
      </c>
      <c r="O22" s="18">
        <v>11.76</v>
      </c>
      <c r="P22" s="18">
        <v>11.76</v>
      </c>
      <c r="Q22" s="18">
        <v>11.74</v>
      </c>
      <c r="R22" s="37"/>
      <c r="S22" s="44"/>
      <c r="T22" s="37"/>
      <c r="U22" s="37"/>
      <c r="V22" s="38"/>
      <c r="W22" s="41"/>
      <c r="AB22" s="6"/>
      <c r="AC22" s="6"/>
      <c r="AG22" s="6"/>
      <c r="AH22" s="6"/>
    </row>
    <row r="23" spans="1:34" ht="22.5">
      <c r="A23" s="11"/>
      <c r="B23" s="10" t="s">
        <v>16</v>
      </c>
      <c r="C23" s="10" t="s">
        <v>17</v>
      </c>
      <c r="D23" s="81" t="s">
        <v>310</v>
      </c>
      <c r="E23" s="60">
        <v>398.04</v>
      </c>
      <c r="F23" s="18">
        <v>33.17</v>
      </c>
      <c r="G23" s="18">
        <f aca="true" t="shared" si="7" ref="G23:M24">F23</f>
        <v>33.17</v>
      </c>
      <c r="H23" s="18">
        <f t="shared" si="7"/>
        <v>33.17</v>
      </c>
      <c r="I23" s="18">
        <f t="shared" si="7"/>
        <v>33.17</v>
      </c>
      <c r="J23" s="18">
        <f t="shared" si="7"/>
        <v>33.17</v>
      </c>
      <c r="K23" s="18">
        <f t="shared" si="7"/>
        <v>33.17</v>
      </c>
      <c r="L23" s="18">
        <f t="shared" si="7"/>
        <v>33.17</v>
      </c>
      <c r="M23" s="18">
        <f t="shared" si="7"/>
        <v>33.17</v>
      </c>
      <c r="N23" s="18">
        <v>33.17</v>
      </c>
      <c r="O23" s="18">
        <f>N23</f>
        <v>33.17</v>
      </c>
      <c r="P23" s="59">
        <f>O23</f>
        <v>33.17</v>
      </c>
      <c r="Q23" s="18">
        <f>P23</f>
        <v>33.17</v>
      </c>
      <c r="R23" s="37">
        <v>37.61</v>
      </c>
      <c r="S23" s="44">
        <f t="shared" si="2"/>
        <v>14.9702844</v>
      </c>
      <c r="T23" s="37"/>
      <c r="U23" s="37"/>
      <c r="V23" s="38">
        <f t="shared" si="3"/>
        <v>14.9702844</v>
      </c>
      <c r="W23" s="41"/>
      <c r="AB23" s="6"/>
      <c r="AC23" s="6"/>
      <c r="AG23" s="6"/>
      <c r="AH23" s="6"/>
    </row>
    <row r="24" spans="1:34" ht="33.75">
      <c r="A24" s="11"/>
      <c r="B24" s="10" t="s">
        <v>18</v>
      </c>
      <c r="C24" s="10" t="s">
        <v>329</v>
      </c>
      <c r="D24" s="81" t="s">
        <v>245</v>
      </c>
      <c r="E24" s="60">
        <v>731.16</v>
      </c>
      <c r="F24" s="18">
        <f>E24/12</f>
        <v>60.93</v>
      </c>
      <c r="G24" s="18">
        <f t="shared" si="7"/>
        <v>60.93</v>
      </c>
      <c r="H24" s="18">
        <f t="shared" si="7"/>
        <v>60.93</v>
      </c>
      <c r="I24" s="18">
        <f t="shared" si="7"/>
        <v>60.93</v>
      </c>
      <c r="J24" s="18">
        <f t="shared" si="7"/>
        <v>60.93</v>
      </c>
      <c r="K24" s="18">
        <f t="shared" si="7"/>
        <v>60.93</v>
      </c>
      <c r="L24" s="18">
        <f t="shared" si="7"/>
        <v>60.93</v>
      </c>
      <c r="M24" s="18">
        <f t="shared" si="7"/>
        <v>60.93</v>
      </c>
      <c r="N24" s="18">
        <f>M24</f>
        <v>60.93</v>
      </c>
      <c r="O24" s="18">
        <f>N24</f>
        <v>60.93</v>
      </c>
      <c r="P24" s="59">
        <f>O24</f>
        <v>60.93</v>
      </c>
      <c r="Q24" s="18">
        <v>60.93</v>
      </c>
      <c r="R24" s="37">
        <v>37.61</v>
      </c>
      <c r="S24" s="44">
        <f t="shared" si="2"/>
        <v>27.4989276</v>
      </c>
      <c r="T24" s="37"/>
      <c r="U24" s="37"/>
      <c r="V24" s="38">
        <f t="shared" si="3"/>
        <v>27.4989276</v>
      </c>
      <c r="W24" s="41"/>
      <c r="AB24" s="6"/>
      <c r="AC24" s="6"/>
      <c r="AG24" s="6"/>
      <c r="AH24" s="6"/>
    </row>
    <row r="25" spans="1:34" ht="22.5">
      <c r="A25" s="11"/>
      <c r="B25" s="10" t="s">
        <v>21</v>
      </c>
      <c r="C25" s="10" t="s">
        <v>22</v>
      </c>
      <c r="D25" s="81" t="s">
        <v>310</v>
      </c>
      <c r="E25" s="60">
        <v>250.14</v>
      </c>
      <c r="F25" s="18">
        <v>20.85</v>
      </c>
      <c r="G25" s="18">
        <f aca="true" t="shared" si="8" ref="G25:Q35">F25</f>
        <v>20.85</v>
      </c>
      <c r="H25" s="18">
        <f t="shared" si="8"/>
        <v>20.85</v>
      </c>
      <c r="I25" s="18">
        <f t="shared" si="8"/>
        <v>20.85</v>
      </c>
      <c r="J25" s="18">
        <f t="shared" si="8"/>
        <v>20.85</v>
      </c>
      <c r="K25" s="18">
        <f t="shared" si="8"/>
        <v>20.85</v>
      </c>
      <c r="L25" s="18">
        <f t="shared" si="8"/>
        <v>20.85</v>
      </c>
      <c r="M25" s="18">
        <f t="shared" si="8"/>
        <v>20.85</v>
      </c>
      <c r="N25" s="18">
        <f t="shared" si="8"/>
        <v>20.85</v>
      </c>
      <c r="O25" s="18">
        <f t="shared" si="8"/>
        <v>20.85</v>
      </c>
      <c r="P25" s="59">
        <v>20.85</v>
      </c>
      <c r="Q25" s="18">
        <v>20.79</v>
      </c>
      <c r="R25" s="37">
        <v>37.61</v>
      </c>
      <c r="S25" s="44">
        <f t="shared" si="2"/>
        <v>9.4077654</v>
      </c>
      <c r="T25" s="37"/>
      <c r="U25" s="37"/>
      <c r="V25" s="38">
        <f t="shared" si="3"/>
        <v>9.4077654</v>
      </c>
      <c r="W25" s="41"/>
      <c r="AB25" s="6"/>
      <c r="AC25" s="6"/>
      <c r="AG25" s="6"/>
      <c r="AH25" s="6"/>
    </row>
    <row r="26" spans="1:34" ht="22.5">
      <c r="A26" s="11"/>
      <c r="B26" s="10" t="s">
        <v>26</v>
      </c>
      <c r="C26" s="10" t="s">
        <v>223</v>
      </c>
      <c r="D26" s="81" t="s">
        <v>310</v>
      </c>
      <c r="E26" s="60">
        <v>327.96</v>
      </c>
      <c r="F26" s="18">
        <f>E26/12</f>
        <v>27.33</v>
      </c>
      <c r="G26" s="18">
        <f t="shared" si="8"/>
        <v>27.33</v>
      </c>
      <c r="H26" s="18">
        <f t="shared" si="8"/>
        <v>27.33</v>
      </c>
      <c r="I26" s="18">
        <f t="shared" si="8"/>
        <v>27.33</v>
      </c>
      <c r="J26" s="18">
        <f t="shared" si="8"/>
        <v>27.33</v>
      </c>
      <c r="K26" s="18">
        <f t="shared" si="8"/>
        <v>27.33</v>
      </c>
      <c r="L26" s="18">
        <f t="shared" si="8"/>
        <v>27.33</v>
      </c>
      <c r="M26" s="18">
        <f t="shared" si="8"/>
        <v>27.33</v>
      </c>
      <c r="N26" s="18">
        <f t="shared" si="8"/>
        <v>27.33</v>
      </c>
      <c r="O26" s="18">
        <f t="shared" si="8"/>
        <v>27.33</v>
      </c>
      <c r="P26" s="59">
        <f t="shared" si="8"/>
        <v>27.33</v>
      </c>
      <c r="Q26" s="18">
        <f t="shared" si="8"/>
        <v>27.33</v>
      </c>
      <c r="R26" s="37">
        <v>37.61</v>
      </c>
      <c r="S26" s="44">
        <f t="shared" si="2"/>
        <v>12.334575599999999</v>
      </c>
      <c r="T26" s="37"/>
      <c r="U26" s="37"/>
      <c r="V26" s="38">
        <f t="shared" si="3"/>
        <v>12.334575599999999</v>
      </c>
      <c r="W26" s="41"/>
      <c r="AB26" s="6"/>
      <c r="AC26" s="6"/>
      <c r="AG26" s="6"/>
      <c r="AH26" s="6"/>
    </row>
    <row r="27" spans="1:34" ht="22.5">
      <c r="A27" s="11"/>
      <c r="B27" s="10" t="s">
        <v>28</v>
      </c>
      <c r="C27" s="10" t="s">
        <v>29</v>
      </c>
      <c r="D27" s="81" t="s">
        <v>310</v>
      </c>
      <c r="E27" s="60">
        <v>424.2</v>
      </c>
      <c r="F27" s="18">
        <f>E27/12</f>
        <v>35.35</v>
      </c>
      <c r="G27" s="18">
        <f t="shared" si="8"/>
        <v>35.35</v>
      </c>
      <c r="H27" s="18">
        <f t="shared" si="8"/>
        <v>35.35</v>
      </c>
      <c r="I27" s="18">
        <f t="shared" si="8"/>
        <v>35.35</v>
      </c>
      <c r="J27" s="18">
        <f t="shared" si="8"/>
        <v>35.35</v>
      </c>
      <c r="K27" s="18">
        <f t="shared" si="8"/>
        <v>35.35</v>
      </c>
      <c r="L27" s="18">
        <f t="shared" si="8"/>
        <v>35.35</v>
      </c>
      <c r="M27" s="18">
        <f t="shared" si="8"/>
        <v>35.35</v>
      </c>
      <c r="N27" s="18">
        <f t="shared" si="8"/>
        <v>35.35</v>
      </c>
      <c r="O27" s="18">
        <f t="shared" si="8"/>
        <v>35.35</v>
      </c>
      <c r="P27" s="18">
        <f t="shared" si="8"/>
        <v>35.35</v>
      </c>
      <c r="Q27" s="18">
        <f t="shared" si="8"/>
        <v>35.35</v>
      </c>
      <c r="R27" s="37">
        <v>37.61</v>
      </c>
      <c r="S27" s="44">
        <f t="shared" si="2"/>
        <v>15.954161999999998</v>
      </c>
      <c r="T27" s="37"/>
      <c r="U27" s="37"/>
      <c r="V27" s="38">
        <f t="shared" si="3"/>
        <v>15.954161999999998</v>
      </c>
      <c r="W27" s="41"/>
      <c r="AB27" s="6"/>
      <c r="AC27" s="6"/>
      <c r="AG27" s="6"/>
      <c r="AH27" s="6"/>
    </row>
    <row r="28" spans="1:34" ht="33.75">
      <c r="A28" s="11"/>
      <c r="B28" s="10" t="s">
        <v>30</v>
      </c>
      <c r="C28" s="10" t="s">
        <v>330</v>
      </c>
      <c r="D28" s="81" t="s">
        <v>245</v>
      </c>
      <c r="E28" s="60">
        <v>177.31</v>
      </c>
      <c r="F28" s="18">
        <f>E28/12</f>
        <v>14.775833333333333</v>
      </c>
      <c r="G28" s="18">
        <f t="shared" si="8"/>
        <v>14.775833333333333</v>
      </c>
      <c r="H28" s="18">
        <f t="shared" si="8"/>
        <v>14.775833333333333</v>
      </c>
      <c r="I28" s="18">
        <f t="shared" si="8"/>
        <v>14.775833333333333</v>
      </c>
      <c r="J28" s="18">
        <f t="shared" si="8"/>
        <v>14.775833333333333</v>
      </c>
      <c r="K28" s="18">
        <f t="shared" si="8"/>
        <v>14.775833333333333</v>
      </c>
      <c r="L28" s="18">
        <f t="shared" si="8"/>
        <v>14.775833333333333</v>
      </c>
      <c r="M28" s="18">
        <v>14.77</v>
      </c>
      <c r="N28" s="18">
        <v>14.77</v>
      </c>
      <c r="O28" s="18">
        <v>14.77</v>
      </c>
      <c r="P28" s="59">
        <v>14.77</v>
      </c>
      <c r="Q28" s="18">
        <v>14.77</v>
      </c>
      <c r="R28" s="37">
        <v>37.61</v>
      </c>
      <c r="S28" s="44">
        <f t="shared" si="2"/>
        <v>6.6686291</v>
      </c>
      <c r="T28" s="37"/>
      <c r="U28" s="37"/>
      <c r="V28" s="38">
        <f t="shared" si="3"/>
        <v>6.6686291</v>
      </c>
      <c r="W28" s="41"/>
      <c r="AB28" s="6"/>
      <c r="AC28" s="6"/>
      <c r="AG28" s="6"/>
      <c r="AH28" s="6"/>
    </row>
    <row r="29" spans="1:34" ht="33.75">
      <c r="A29" s="11"/>
      <c r="B29" s="10" t="s">
        <v>23</v>
      </c>
      <c r="C29" s="10" t="s">
        <v>333</v>
      </c>
      <c r="D29" s="81" t="s">
        <v>245</v>
      </c>
      <c r="E29" s="60">
        <v>317.74</v>
      </c>
      <c r="F29" s="18">
        <f>E29/12</f>
        <v>26.478333333333335</v>
      </c>
      <c r="G29" s="18">
        <f t="shared" si="8"/>
        <v>26.478333333333335</v>
      </c>
      <c r="H29" s="18">
        <f t="shared" si="8"/>
        <v>26.478333333333335</v>
      </c>
      <c r="I29" s="18">
        <f t="shared" si="8"/>
        <v>26.478333333333335</v>
      </c>
      <c r="J29" s="18">
        <f t="shared" si="8"/>
        <v>26.478333333333335</v>
      </c>
      <c r="K29" s="18">
        <f t="shared" si="8"/>
        <v>26.478333333333335</v>
      </c>
      <c r="L29" s="18">
        <f t="shared" si="8"/>
        <v>26.478333333333335</v>
      </c>
      <c r="M29" s="18">
        <v>26.48</v>
      </c>
      <c r="N29" s="18">
        <v>26.48</v>
      </c>
      <c r="O29" s="18">
        <v>26.48</v>
      </c>
      <c r="P29" s="59">
        <v>26.48</v>
      </c>
      <c r="Q29" s="18">
        <v>26.46</v>
      </c>
      <c r="R29" s="37"/>
      <c r="S29" s="44"/>
      <c r="T29" s="37"/>
      <c r="U29" s="37"/>
      <c r="V29" s="38"/>
      <c r="W29" s="41"/>
      <c r="AB29" s="6"/>
      <c r="AC29" s="6"/>
      <c r="AG29" s="6"/>
      <c r="AH29" s="6"/>
    </row>
    <row r="30" spans="1:34" ht="22.5">
      <c r="A30" s="11"/>
      <c r="B30" s="10" t="s">
        <v>24</v>
      </c>
      <c r="C30" s="10" t="s">
        <v>297</v>
      </c>
      <c r="D30" s="81" t="s">
        <v>310</v>
      </c>
      <c r="E30" s="60">
        <v>192</v>
      </c>
      <c r="F30" s="18">
        <v>16</v>
      </c>
      <c r="G30" s="18">
        <v>16</v>
      </c>
      <c r="H30" s="18">
        <v>16</v>
      </c>
      <c r="I30" s="18">
        <v>16</v>
      </c>
      <c r="J30" s="18">
        <v>16</v>
      </c>
      <c r="K30" s="18">
        <v>16</v>
      </c>
      <c r="L30" s="18">
        <v>16</v>
      </c>
      <c r="M30" s="18">
        <v>16</v>
      </c>
      <c r="N30" s="18">
        <v>16</v>
      </c>
      <c r="O30" s="18">
        <v>16</v>
      </c>
      <c r="P30" s="18">
        <v>16</v>
      </c>
      <c r="Q30" s="18">
        <v>16</v>
      </c>
      <c r="R30" s="37"/>
      <c r="S30" s="44"/>
      <c r="T30" s="37"/>
      <c r="U30" s="37"/>
      <c r="V30" s="38"/>
      <c r="W30" s="41"/>
      <c r="AB30" s="6"/>
      <c r="AC30" s="6"/>
      <c r="AG30" s="6"/>
      <c r="AH30" s="6"/>
    </row>
    <row r="31" spans="1:34" ht="22.5">
      <c r="A31" s="11"/>
      <c r="B31" s="10" t="s">
        <v>221</v>
      </c>
      <c r="C31" s="10" t="s">
        <v>222</v>
      </c>
      <c r="D31" s="81" t="s">
        <v>310</v>
      </c>
      <c r="E31" s="60">
        <v>16.44</v>
      </c>
      <c r="F31" s="18">
        <v>0</v>
      </c>
      <c r="G31" s="18">
        <f aca="true" t="shared" si="9" ref="G31:Q31">F31</f>
        <v>0</v>
      </c>
      <c r="H31" s="18">
        <f t="shared" si="9"/>
        <v>0</v>
      </c>
      <c r="I31" s="18">
        <f t="shared" si="9"/>
        <v>0</v>
      </c>
      <c r="J31" s="18">
        <f t="shared" si="9"/>
        <v>0</v>
      </c>
      <c r="K31" s="18">
        <f t="shared" si="9"/>
        <v>0</v>
      </c>
      <c r="L31" s="18">
        <f t="shared" si="9"/>
        <v>0</v>
      </c>
      <c r="M31" s="18">
        <v>16.44</v>
      </c>
      <c r="N31" s="18">
        <v>0</v>
      </c>
      <c r="O31" s="18">
        <f t="shared" si="9"/>
        <v>0</v>
      </c>
      <c r="P31" s="59">
        <f t="shared" si="9"/>
        <v>0</v>
      </c>
      <c r="Q31" s="18">
        <f t="shared" si="9"/>
        <v>0</v>
      </c>
      <c r="R31" s="37"/>
      <c r="S31" s="44"/>
      <c r="T31" s="37"/>
      <c r="U31" s="37"/>
      <c r="V31" s="38"/>
      <c r="W31" s="41"/>
      <c r="AB31" s="6"/>
      <c r="AC31" s="6"/>
      <c r="AG31" s="6"/>
      <c r="AH31" s="6"/>
    </row>
    <row r="32" spans="1:34" ht="22.5">
      <c r="A32" s="11"/>
      <c r="B32" s="10" t="s">
        <v>19</v>
      </c>
      <c r="C32" s="10" t="s">
        <v>224</v>
      </c>
      <c r="D32" s="81" t="s">
        <v>310</v>
      </c>
      <c r="E32" s="84">
        <v>50</v>
      </c>
      <c r="F32" s="18">
        <v>0</v>
      </c>
      <c r="G32" s="18">
        <f>F32</f>
        <v>0</v>
      </c>
      <c r="H32" s="18">
        <f>G32</f>
        <v>0</v>
      </c>
      <c r="I32" s="18">
        <v>25</v>
      </c>
      <c r="J32" s="18">
        <v>0</v>
      </c>
      <c r="K32" s="18">
        <f>J32</f>
        <v>0</v>
      </c>
      <c r="L32" s="18">
        <f>K32</f>
        <v>0</v>
      </c>
      <c r="M32" s="18">
        <f>L32</f>
        <v>0</v>
      </c>
      <c r="N32" s="18">
        <f>M32</f>
        <v>0</v>
      </c>
      <c r="O32" s="18">
        <v>25</v>
      </c>
      <c r="P32" s="59">
        <v>0</v>
      </c>
      <c r="Q32" s="18">
        <f>P32</f>
        <v>0</v>
      </c>
      <c r="R32" s="37"/>
      <c r="S32" s="44"/>
      <c r="T32" s="37"/>
      <c r="U32" s="37"/>
      <c r="V32" s="38"/>
      <c r="W32" s="41"/>
      <c r="AB32" s="6"/>
      <c r="AC32" s="6"/>
      <c r="AG32" s="6"/>
      <c r="AH32" s="6"/>
    </row>
    <row r="33" spans="1:34" ht="22.5">
      <c r="A33" s="11"/>
      <c r="B33" s="10" t="s">
        <v>354</v>
      </c>
      <c r="C33" s="10" t="s">
        <v>55</v>
      </c>
      <c r="D33" s="80" t="s">
        <v>56</v>
      </c>
      <c r="E33" s="60">
        <v>252.1</v>
      </c>
      <c r="F33" s="18">
        <v>21.01</v>
      </c>
      <c r="G33" s="18">
        <f t="shared" si="8"/>
        <v>21.01</v>
      </c>
      <c r="H33" s="18">
        <f t="shared" si="8"/>
        <v>21.01</v>
      </c>
      <c r="I33" s="18">
        <f t="shared" si="8"/>
        <v>21.01</v>
      </c>
      <c r="J33" s="18">
        <f t="shared" si="8"/>
        <v>21.01</v>
      </c>
      <c r="K33" s="18">
        <f t="shared" si="8"/>
        <v>21.01</v>
      </c>
      <c r="L33" s="18">
        <f t="shared" si="8"/>
        <v>21.01</v>
      </c>
      <c r="M33" s="18">
        <f t="shared" si="8"/>
        <v>21.01</v>
      </c>
      <c r="N33" s="18">
        <f t="shared" si="8"/>
        <v>21.01</v>
      </c>
      <c r="O33" s="18">
        <f t="shared" si="8"/>
        <v>21.01</v>
      </c>
      <c r="P33" s="59">
        <f t="shared" si="8"/>
        <v>21.01</v>
      </c>
      <c r="Q33" s="18">
        <f t="shared" si="8"/>
        <v>21.01</v>
      </c>
      <c r="R33" s="37">
        <v>37.61</v>
      </c>
      <c r="S33" s="44">
        <f t="shared" si="2"/>
        <v>9.481481</v>
      </c>
      <c r="T33" s="37"/>
      <c r="U33" s="37"/>
      <c r="V33" s="38">
        <f t="shared" si="3"/>
        <v>9.481481</v>
      </c>
      <c r="W33" s="41"/>
      <c r="AB33" s="6"/>
      <c r="AC33" s="6"/>
      <c r="AG33" s="6"/>
      <c r="AH33" s="6"/>
    </row>
    <row r="34" spans="1:34" ht="11.25">
      <c r="A34" s="11"/>
      <c r="B34" s="10" t="s">
        <v>62</v>
      </c>
      <c r="C34" s="10" t="s">
        <v>63</v>
      </c>
      <c r="D34" s="80" t="s">
        <v>61</v>
      </c>
      <c r="E34" s="84">
        <v>8724</v>
      </c>
      <c r="F34" s="18">
        <v>727</v>
      </c>
      <c r="G34" s="18">
        <v>727</v>
      </c>
      <c r="H34" s="18">
        <v>727</v>
      </c>
      <c r="I34" s="18">
        <v>727</v>
      </c>
      <c r="J34" s="18">
        <v>727</v>
      </c>
      <c r="K34" s="18">
        <v>727</v>
      </c>
      <c r="L34" s="18">
        <v>727</v>
      </c>
      <c r="M34" s="18">
        <v>727</v>
      </c>
      <c r="N34" s="18">
        <v>727</v>
      </c>
      <c r="O34" s="18">
        <v>727</v>
      </c>
      <c r="P34" s="18">
        <v>727</v>
      </c>
      <c r="Q34" s="18">
        <v>727</v>
      </c>
      <c r="R34" s="37">
        <v>21.84</v>
      </c>
      <c r="S34" s="44">
        <f t="shared" si="2"/>
        <v>190.53216</v>
      </c>
      <c r="T34" s="37"/>
      <c r="U34" s="37"/>
      <c r="V34" s="37"/>
      <c r="W34" s="37"/>
      <c r="AB34" s="6"/>
      <c r="AC34" s="6"/>
      <c r="AG34" s="6"/>
      <c r="AH34" s="6"/>
    </row>
    <row r="35" spans="1:34" ht="22.5">
      <c r="A35" s="11"/>
      <c r="B35" s="10" t="s">
        <v>69</v>
      </c>
      <c r="C35" s="10" t="s">
        <v>347</v>
      </c>
      <c r="D35" s="80" t="s">
        <v>86</v>
      </c>
      <c r="E35" s="18">
        <v>779.2</v>
      </c>
      <c r="F35" s="18">
        <f>E35/12</f>
        <v>64.93333333333334</v>
      </c>
      <c r="G35" s="18">
        <f t="shared" si="8"/>
        <v>64.93333333333334</v>
      </c>
      <c r="H35" s="18">
        <f t="shared" si="8"/>
        <v>64.93333333333334</v>
      </c>
      <c r="I35" s="18">
        <f t="shared" si="8"/>
        <v>64.93333333333334</v>
      </c>
      <c r="J35" s="18">
        <f t="shared" si="8"/>
        <v>64.93333333333334</v>
      </c>
      <c r="K35" s="18">
        <f t="shared" si="8"/>
        <v>64.93333333333334</v>
      </c>
      <c r="L35" s="18">
        <f t="shared" si="8"/>
        <v>64.93333333333334</v>
      </c>
      <c r="M35" s="18">
        <f t="shared" si="8"/>
        <v>64.93333333333334</v>
      </c>
      <c r="N35" s="18">
        <v>69.67</v>
      </c>
      <c r="O35" s="18">
        <f t="shared" si="8"/>
        <v>69.67</v>
      </c>
      <c r="P35" s="59">
        <f t="shared" si="8"/>
        <v>69.67</v>
      </c>
      <c r="Q35" s="18">
        <f t="shared" si="8"/>
        <v>69.67</v>
      </c>
      <c r="R35" s="37">
        <v>17.38</v>
      </c>
      <c r="S35" s="44">
        <f t="shared" si="2"/>
        <v>13.542496</v>
      </c>
      <c r="T35" s="37"/>
      <c r="U35" s="38">
        <f>S35</f>
        <v>13.542496</v>
      </c>
      <c r="V35" s="41"/>
      <c r="W35" s="37"/>
      <c r="AB35" s="6"/>
      <c r="AC35" s="6"/>
      <c r="AG35" s="6"/>
      <c r="AH35" s="6"/>
    </row>
    <row r="36" spans="1:34" ht="11.25">
      <c r="A36" s="11"/>
      <c r="B36" s="31" t="s">
        <v>197</v>
      </c>
      <c r="C36" s="10" t="s">
        <v>207</v>
      </c>
      <c r="D36" s="81" t="s">
        <v>311</v>
      </c>
      <c r="E36" s="60">
        <v>2134.08</v>
      </c>
      <c r="F36" s="18">
        <v>177.84</v>
      </c>
      <c r="G36" s="18">
        <f aca="true" t="shared" si="10" ref="G36:Q53">F36</f>
        <v>177.84</v>
      </c>
      <c r="H36" s="18">
        <f t="shared" si="10"/>
        <v>177.84</v>
      </c>
      <c r="I36" s="18">
        <f t="shared" si="10"/>
        <v>177.84</v>
      </c>
      <c r="J36" s="18">
        <f t="shared" si="10"/>
        <v>177.84</v>
      </c>
      <c r="K36" s="18">
        <f t="shared" si="10"/>
        <v>177.84</v>
      </c>
      <c r="L36" s="18">
        <f t="shared" si="10"/>
        <v>177.84</v>
      </c>
      <c r="M36" s="18">
        <f t="shared" si="10"/>
        <v>177.84</v>
      </c>
      <c r="N36" s="18">
        <f t="shared" si="10"/>
        <v>177.84</v>
      </c>
      <c r="O36" s="18">
        <f t="shared" si="10"/>
        <v>177.84</v>
      </c>
      <c r="P36" s="59">
        <f t="shared" si="10"/>
        <v>177.84</v>
      </c>
      <c r="Q36" s="18">
        <v>177.84</v>
      </c>
      <c r="R36" s="37"/>
      <c r="S36" s="44">
        <f t="shared" si="2"/>
        <v>0</v>
      </c>
      <c r="T36" s="37"/>
      <c r="U36" s="41"/>
      <c r="V36" s="41"/>
      <c r="W36" s="38">
        <f>S36</f>
        <v>0</v>
      </c>
      <c r="AB36" s="6"/>
      <c r="AC36" s="6"/>
      <c r="AG36" s="6"/>
      <c r="AH36" s="6"/>
    </row>
    <row r="37" spans="1:34" ht="11.25">
      <c r="A37" s="11"/>
      <c r="B37" s="31" t="s">
        <v>189</v>
      </c>
      <c r="C37" s="10" t="s">
        <v>192</v>
      </c>
      <c r="D37" s="81" t="s">
        <v>311</v>
      </c>
      <c r="E37" s="18">
        <v>656.08</v>
      </c>
      <c r="F37" s="18">
        <f aca="true" t="shared" si="11" ref="F37:F42">E37/12</f>
        <v>54.67333333333334</v>
      </c>
      <c r="G37" s="18">
        <f aca="true" t="shared" si="12" ref="G37:G42">F37</f>
        <v>54.67333333333334</v>
      </c>
      <c r="H37" s="18">
        <f aca="true" t="shared" si="13" ref="H37:P41">G37</f>
        <v>54.67333333333334</v>
      </c>
      <c r="I37" s="18">
        <f t="shared" si="13"/>
        <v>54.67333333333334</v>
      </c>
      <c r="J37" s="18">
        <f t="shared" si="13"/>
        <v>54.67333333333334</v>
      </c>
      <c r="K37" s="18">
        <f t="shared" si="13"/>
        <v>54.67333333333334</v>
      </c>
      <c r="L37" s="18">
        <f t="shared" si="13"/>
        <v>54.67333333333334</v>
      </c>
      <c r="M37" s="18">
        <f t="shared" si="13"/>
        <v>54.67333333333334</v>
      </c>
      <c r="N37" s="18">
        <f t="shared" si="13"/>
        <v>54.67333333333334</v>
      </c>
      <c r="O37" s="18">
        <f t="shared" si="13"/>
        <v>54.67333333333334</v>
      </c>
      <c r="P37" s="18">
        <f t="shared" si="13"/>
        <v>54.67333333333334</v>
      </c>
      <c r="Q37" s="18">
        <v>54.71</v>
      </c>
      <c r="R37" s="37"/>
      <c r="S37" s="44">
        <f t="shared" si="2"/>
        <v>0</v>
      </c>
      <c r="T37" s="37"/>
      <c r="U37" s="41"/>
      <c r="V37" s="41"/>
      <c r="W37" s="38">
        <f aca="true" t="shared" si="14" ref="W37:W42">S37</f>
        <v>0</v>
      </c>
      <c r="AB37" s="6"/>
      <c r="AC37" s="6"/>
      <c r="AG37" s="6"/>
      <c r="AH37" s="6"/>
    </row>
    <row r="38" spans="1:34" ht="11.25">
      <c r="A38" s="11"/>
      <c r="B38" s="31" t="s">
        <v>190</v>
      </c>
      <c r="C38" s="10" t="s">
        <v>208</v>
      </c>
      <c r="D38" s="81" t="s">
        <v>311</v>
      </c>
      <c r="E38" s="84">
        <v>6325.2</v>
      </c>
      <c r="F38" s="18">
        <v>527.1</v>
      </c>
      <c r="G38" s="18">
        <f t="shared" si="12"/>
        <v>527.1</v>
      </c>
      <c r="H38" s="18">
        <f t="shared" si="13"/>
        <v>527.1</v>
      </c>
      <c r="I38" s="18">
        <f t="shared" si="13"/>
        <v>527.1</v>
      </c>
      <c r="J38" s="18">
        <f t="shared" si="13"/>
        <v>527.1</v>
      </c>
      <c r="K38" s="18">
        <f t="shared" si="13"/>
        <v>527.1</v>
      </c>
      <c r="L38" s="18">
        <f t="shared" si="13"/>
        <v>527.1</v>
      </c>
      <c r="M38" s="18">
        <f t="shared" si="13"/>
        <v>527.1</v>
      </c>
      <c r="N38" s="18">
        <f t="shared" si="13"/>
        <v>527.1</v>
      </c>
      <c r="O38" s="18">
        <f t="shared" si="13"/>
        <v>527.1</v>
      </c>
      <c r="P38" s="18">
        <f t="shared" si="13"/>
        <v>527.1</v>
      </c>
      <c r="Q38" s="18">
        <v>527.1</v>
      </c>
      <c r="R38" s="37"/>
      <c r="S38" s="44">
        <f t="shared" si="2"/>
        <v>0</v>
      </c>
      <c r="T38" s="37"/>
      <c r="U38" s="41"/>
      <c r="V38" s="41"/>
      <c r="W38" s="38">
        <f t="shared" si="14"/>
        <v>0</v>
      </c>
      <c r="AB38" s="6"/>
      <c r="AC38" s="6"/>
      <c r="AG38" s="6"/>
      <c r="AH38" s="6"/>
    </row>
    <row r="39" spans="1:34" ht="11.25">
      <c r="A39" s="11"/>
      <c r="B39" s="31" t="s">
        <v>206</v>
      </c>
      <c r="C39" s="10" t="s">
        <v>208</v>
      </c>
      <c r="D39" s="81" t="s">
        <v>311</v>
      </c>
      <c r="E39" s="60">
        <v>5113.87</v>
      </c>
      <c r="F39" s="18">
        <f t="shared" si="11"/>
        <v>426.1558333333333</v>
      </c>
      <c r="G39" s="18">
        <f t="shared" si="12"/>
        <v>426.1558333333333</v>
      </c>
      <c r="H39" s="18">
        <f t="shared" si="13"/>
        <v>426.1558333333333</v>
      </c>
      <c r="I39" s="18">
        <f t="shared" si="13"/>
        <v>426.1558333333333</v>
      </c>
      <c r="J39" s="18">
        <f t="shared" si="13"/>
        <v>426.1558333333333</v>
      </c>
      <c r="K39" s="18">
        <f t="shared" si="13"/>
        <v>426.1558333333333</v>
      </c>
      <c r="L39" s="18">
        <f t="shared" si="13"/>
        <v>426.1558333333333</v>
      </c>
      <c r="M39" s="18">
        <f t="shared" si="13"/>
        <v>426.1558333333333</v>
      </c>
      <c r="N39" s="18">
        <f t="shared" si="13"/>
        <v>426.1558333333333</v>
      </c>
      <c r="O39" s="18">
        <f t="shared" si="13"/>
        <v>426.1558333333333</v>
      </c>
      <c r="P39" s="18">
        <f t="shared" si="13"/>
        <v>426.1558333333333</v>
      </c>
      <c r="Q39" s="18">
        <v>426.11</v>
      </c>
      <c r="R39" s="37"/>
      <c r="S39" s="44">
        <f t="shared" si="2"/>
        <v>0</v>
      </c>
      <c r="T39" s="37"/>
      <c r="U39" s="41"/>
      <c r="V39" s="41"/>
      <c r="W39" s="38">
        <f t="shared" si="14"/>
        <v>0</v>
      </c>
      <c r="AB39" s="6"/>
      <c r="AC39" s="6"/>
      <c r="AG39" s="6"/>
      <c r="AH39" s="6"/>
    </row>
    <row r="40" spans="1:34" ht="11.25">
      <c r="A40" s="11"/>
      <c r="B40" s="31" t="s">
        <v>156</v>
      </c>
      <c r="C40" s="10" t="s">
        <v>208</v>
      </c>
      <c r="D40" s="81" t="s">
        <v>311</v>
      </c>
      <c r="E40" s="60">
        <v>1976.6</v>
      </c>
      <c r="F40" s="18">
        <f t="shared" si="11"/>
        <v>164.71666666666667</v>
      </c>
      <c r="G40" s="18">
        <f t="shared" si="12"/>
        <v>164.71666666666667</v>
      </c>
      <c r="H40" s="18">
        <f t="shared" si="13"/>
        <v>164.71666666666667</v>
      </c>
      <c r="I40" s="18">
        <f t="shared" si="13"/>
        <v>164.71666666666667</v>
      </c>
      <c r="J40" s="18">
        <f t="shared" si="13"/>
        <v>164.71666666666667</v>
      </c>
      <c r="K40" s="18">
        <f t="shared" si="13"/>
        <v>164.71666666666667</v>
      </c>
      <c r="L40" s="18">
        <f t="shared" si="13"/>
        <v>164.71666666666667</v>
      </c>
      <c r="M40" s="18">
        <f t="shared" si="13"/>
        <v>164.71666666666667</v>
      </c>
      <c r="N40" s="18">
        <f t="shared" si="13"/>
        <v>164.71666666666667</v>
      </c>
      <c r="O40" s="18">
        <f t="shared" si="13"/>
        <v>164.71666666666667</v>
      </c>
      <c r="P40" s="18">
        <f t="shared" si="13"/>
        <v>164.71666666666667</v>
      </c>
      <c r="Q40" s="18">
        <v>164.68</v>
      </c>
      <c r="R40" s="37"/>
      <c r="S40" s="44">
        <f t="shared" si="2"/>
        <v>0</v>
      </c>
      <c r="T40" s="37"/>
      <c r="U40" s="41"/>
      <c r="V40" s="41"/>
      <c r="W40" s="38">
        <f t="shared" si="14"/>
        <v>0</v>
      </c>
      <c r="AB40" s="6"/>
      <c r="AC40" s="6"/>
      <c r="AG40" s="6"/>
      <c r="AH40" s="6"/>
    </row>
    <row r="41" spans="1:34" ht="33.75">
      <c r="A41" s="11"/>
      <c r="B41" s="31" t="s">
        <v>157</v>
      </c>
      <c r="C41" s="10" t="s">
        <v>287</v>
      </c>
      <c r="D41" s="81" t="s">
        <v>311</v>
      </c>
      <c r="E41" s="18">
        <v>3008.2</v>
      </c>
      <c r="F41" s="18">
        <v>250.7</v>
      </c>
      <c r="G41" s="18">
        <f t="shared" si="12"/>
        <v>250.7</v>
      </c>
      <c r="H41" s="18">
        <f t="shared" si="13"/>
        <v>250.7</v>
      </c>
      <c r="I41" s="18">
        <f t="shared" si="13"/>
        <v>250.7</v>
      </c>
      <c r="J41" s="18">
        <f t="shared" si="13"/>
        <v>250.7</v>
      </c>
      <c r="K41" s="18">
        <f t="shared" si="13"/>
        <v>250.7</v>
      </c>
      <c r="L41" s="18">
        <f t="shared" si="13"/>
        <v>250.7</v>
      </c>
      <c r="M41" s="18">
        <f t="shared" si="13"/>
        <v>250.7</v>
      </c>
      <c r="N41" s="18">
        <v>250.7</v>
      </c>
      <c r="O41" s="18">
        <f t="shared" si="13"/>
        <v>250.7</v>
      </c>
      <c r="P41" s="18">
        <f t="shared" si="13"/>
        <v>250.7</v>
      </c>
      <c r="Q41" s="18">
        <v>250.5</v>
      </c>
      <c r="R41" s="37"/>
      <c r="S41" s="44">
        <f t="shared" si="2"/>
        <v>0</v>
      </c>
      <c r="T41" s="37"/>
      <c r="U41" s="41"/>
      <c r="V41" s="41"/>
      <c r="W41" s="38">
        <f t="shared" si="14"/>
        <v>0</v>
      </c>
      <c r="AB41" s="6"/>
      <c r="AC41" s="6"/>
      <c r="AG41" s="6"/>
      <c r="AH41" s="6"/>
    </row>
    <row r="42" spans="1:34" ht="22.5">
      <c r="A42" s="11"/>
      <c r="B42" s="31" t="s">
        <v>200</v>
      </c>
      <c r="C42" s="10" t="s">
        <v>196</v>
      </c>
      <c r="D42" s="21" t="s">
        <v>311</v>
      </c>
      <c r="E42" s="60">
        <v>15.28</v>
      </c>
      <c r="F42" s="18">
        <f t="shared" si="11"/>
        <v>1.2733333333333332</v>
      </c>
      <c r="G42" s="18">
        <f t="shared" si="12"/>
        <v>1.2733333333333332</v>
      </c>
      <c r="H42" s="18">
        <f aca="true" t="shared" si="15" ref="H42:Q42">G42</f>
        <v>1.2733333333333332</v>
      </c>
      <c r="I42" s="18">
        <f t="shared" si="15"/>
        <v>1.2733333333333332</v>
      </c>
      <c r="J42" s="18">
        <f t="shared" si="15"/>
        <v>1.2733333333333332</v>
      </c>
      <c r="K42" s="18">
        <f t="shared" si="15"/>
        <v>1.2733333333333332</v>
      </c>
      <c r="L42" s="18">
        <f t="shared" si="15"/>
        <v>1.2733333333333332</v>
      </c>
      <c r="M42" s="18">
        <f t="shared" si="15"/>
        <v>1.2733333333333332</v>
      </c>
      <c r="N42" s="18">
        <v>1.28</v>
      </c>
      <c r="O42" s="18">
        <f t="shared" si="15"/>
        <v>1.28</v>
      </c>
      <c r="P42" s="18">
        <f t="shared" si="15"/>
        <v>1.28</v>
      </c>
      <c r="Q42" s="18">
        <f t="shared" si="15"/>
        <v>1.28</v>
      </c>
      <c r="R42" s="37"/>
      <c r="S42" s="44">
        <f t="shared" si="2"/>
        <v>0</v>
      </c>
      <c r="T42" s="37"/>
      <c r="U42" s="41"/>
      <c r="V42" s="41"/>
      <c r="W42" s="38">
        <f t="shared" si="14"/>
        <v>0</v>
      </c>
      <c r="AB42" s="6"/>
      <c r="AC42" s="6"/>
      <c r="AG42" s="6"/>
      <c r="AH42" s="6"/>
    </row>
    <row r="43" spans="1:34" ht="78.75">
      <c r="A43" s="23">
        <v>9</v>
      </c>
      <c r="B43" s="112" t="s">
        <v>54</v>
      </c>
      <c r="C43" s="10" t="s">
        <v>298</v>
      </c>
      <c r="D43" s="81" t="s">
        <v>310</v>
      </c>
      <c r="E43" s="84">
        <v>1098.72</v>
      </c>
      <c r="F43" s="18">
        <v>91.56</v>
      </c>
      <c r="G43" s="18">
        <f t="shared" si="10"/>
        <v>91.56</v>
      </c>
      <c r="H43" s="18">
        <f t="shared" si="10"/>
        <v>91.56</v>
      </c>
      <c r="I43" s="18">
        <f t="shared" si="10"/>
        <v>91.56</v>
      </c>
      <c r="J43" s="18">
        <f t="shared" si="10"/>
        <v>91.56</v>
      </c>
      <c r="K43" s="18">
        <f t="shared" si="10"/>
        <v>91.56</v>
      </c>
      <c r="L43" s="18">
        <f t="shared" si="10"/>
        <v>91.56</v>
      </c>
      <c r="M43" s="18">
        <f t="shared" si="10"/>
        <v>91.56</v>
      </c>
      <c r="N43" s="18">
        <f t="shared" si="10"/>
        <v>91.56</v>
      </c>
      <c r="O43" s="18">
        <f t="shared" si="10"/>
        <v>91.56</v>
      </c>
      <c r="P43" s="18">
        <f t="shared" si="10"/>
        <v>91.56</v>
      </c>
      <c r="Q43" s="18">
        <f t="shared" si="10"/>
        <v>91.56</v>
      </c>
      <c r="R43" s="37">
        <v>37.61</v>
      </c>
      <c r="S43" s="44">
        <f t="shared" si="2"/>
        <v>41.322859199999996</v>
      </c>
      <c r="T43" s="37"/>
      <c r="U43" s="37"/>
      <c r="V43" s="38">
        <f>S43</f>
        <v>41.322859199999996</v>
      </c>
      <c r="W43" s="41"/>
      <c r="AB43" s="6"/>
      <c r="AC43" s="6"/>
      <c r="AG43" s="6"/>
      <c r="AH43" s="6"/>
    </row>
    <row r="44" spans="1:34" ht="78.75">
      <c r="A44" s="11"/>
      <c r="B44" s="113"/>
      <c r="C44" s="10" t="s">
        <v>80</v>
      </c>
      <c r="D44" s="80" t="s">
        <v>311</v>
      </c>
      <c r="E44" s="84">
        <v>8910</v>
      </c>
      <c r="F44" s="3">
        <v>742.5</v>
      </c>
      <c r="G44" s="5">
        <f t="shared" si="10"/>
        <v>742.5</v>
      </c>
      <c r="H44" s="5">
        <f t="shared" si="10"/>
        <v>742.5</v>
      </c>
      <c r="I44" s="5">
        <f t="shared" si="10"/>
        <v>742.5</v>
      </c>
      <c r="J44" s="5">
        <f t="shared" si="10"/>
        <v>742.5</v>
      </c>
      <c r="K44" s="5">
        <f t="shared" si="10"/>
        <v>742.5</v>
      </c>
      <c r="L44" s="5">
        <f t="shared" si="10"/>
        <v>742.5</v>
      </c>
      <c r="M44" s="5">
        <f t="shared" si="10"/>
        <v>742.5</v>
      </c>
      <c r="N44" s="5">
        <f t="shared" si="10"/>
        <v>742.5</v>
      </c>
      <c r="O44" s="5">
        <f t="shared" si="10"/>
        <v>742.5</v>
      </c>
      <c r="P44" s="17">
        <f t="shared" si="10"/>
        <v>742.5</v>
      </c>
      <c r="Q44" s="5">
        <f t="shared" si="10"/>
        <v>742.5</v>
      </c>
      <c r="R44" s="37">
        <v>37.61</v>
      </c>
      <c r="S44" s="44">
        <f t="shared" si="2"/>
        <v>335.1051</v>
      </c>
      <c r="T44" s="37"/>
      <c r="U44" s="37"/>
      <c r="V44" s="38">
        <f>S44</f>
        <v>335.1051</v>
      </c>
      <c r="W44" s="37"/>
      <c r="AB44" s="6"/>
      <c r="AC44" s="6"/>
      <c r="AG44" s="6"/>
      <c r="AH44" s="6"/>
    </row>
    <row r="45" spans="1:34" ht="45">
      <c r="A45" s="11"/>
      <c r="B45" s="113"/>
      <c r="C45" s="10" t="s">
        <v>334</v>
      </c>
      <c r="D45" s="80" t="s">
        <v>245</v>
      </c>
      <c r="E45" s="60">
        <v>802.02</v>
      </c>
      <c r="F45" s="3">
        <v>66.84</v>
      </c>
      <c r="G45" s="5">
        <v>66.84</v>
      </c>
      <c r="H45" s="5">
        <v>66.84</v>
      </c>
      <c r="I45" s="5">
        <v>66.84</v>
      </c>
      <c r="J45" s="5">
        <v>66.84</v>
      </c>
      <c r="K45" s="5">
        <v>66.84</v>
      </c>
      <c r="L45" s="5">
        <v>66.84</v>
      </c>
      <c r="M45" s="5">
        <v>66.84</v>
      </c>
      <c r="N45" s="5">
        <v>66.84</v>
      </c>
      <c r="O45" s="5">
        <v>66.84</v>
      </c>
      <c r="P45" s="17">
        <v>66.84</v>
      </c>
      <c r="Q45" s="5">
        <v>66.78</v>
      </c>
      <c r="R45" s="37"/>
      <c r="S45" s="44"/>
      <c r="T45" s="37"/>
      <c r="U45" s="37"/>
      <c r="V45" s="38"/>
      <c r="W45" s="37"/>
      <c r="AB45" s="6"/>
      <c r="AC45" s="6"/>
      <c r="AG45" s="6"/>
      <c r="AH45" s="6"/>
    </row>
    <row r="46" spans="1:34" ht="33.75">
      <c r="A46" s="11"/>
      <c r="B46" s="113"/>
      <c r="C46" s="10" t="s">
        <v>272</v>
      </c>
      <c r="D46" s="80" t="s">
        <v>86</v>
      </c>
      <c r="E46" s="60">
        <v>1206.9</v>
      </c>
      <c r="F46" s="3">
        <v>100.6</v>
      </c>
      <c r="G46" s="3">
        <v>100.6</v>
      </c>
      <c r="H46" s="3">
        <v>100.6</v>
      </c>
      <c r="I46" s="3">
        <v>100.6</v>
      </c>
      <c r="J46" s="3">
        <v>100.6</v>
      </c>
      <c r="K46" s="3">
        <v>100.6</v>
      </c>
      <c r="L46" s="3">
        <v>100.6</v>
      </c>
      <c r="M46" s="3">
        <v>100.6</v>
      </c>
      <c r="N46" s="3">
        <v>100.6</v>
      </c>
      <c r="O46" s="3">
        <v>100.6</v>
      </c>
      <c r="P46" s="3">
        <v>100.6</v>
      </c>
      <c r="Q46" s="5">
        <v>100.3</v>
      </c>
      <c r="R46" s="37"/>
      <c r="S46" s="44"/>
      <c r="T46" s="37"/>
      <c r="U46" s="37"/>
      <c r="V46" s="38"/>
      <c r="W46" s="37"/>
      <c r="AB46" s="6"/>
      <c r="AC46" s="6"/>
      <c r="AG46" s="6"/>
      <c r="AH46" s="6"/>
    </row>
    <row r="47" spans="1:34" ht="56.25">
      <c r="A47" s="21"/>
      <c r="B47" s="114"/>
      <c r="C47" s="10" t="s">
        <v>292</v>
      </c>
      <c r="D47" s="80" t="s">
        <v>86</v>
      </c>
      <c r="E47" s="18">
        <v>192.5</v>
      </c>
      <c r="F47" s="5">
        <v>16</v>
      </c>
      <c r="G47" s="5">
        <f t="shared" si="10"/>
        <v>16</v>
      </c>
      <c r="H47" s="5">
        <f t="shared" si="10"/>
        <v>16</v>
      </c>
      <c r="I47" s="5">
        <f t="shared" si="10"/>
        <v>16</v>
      </c>
      <c r="J47" s="5">
        <f t="shared" si="10"/>
        <v>16</v>
      </c>
      <c r="K47" s="5">
        <f t="shared" si="10"/>
        <v>16</v>
      </c>
      <c r="L47" s="5">
        <f t="shared" si="10"/>
        <v>16</v>
      </c>
      <c r="M47" s="5">
        <f t="shared" si="10"/>
        <v>16</v>
      </c>
      <c r="N47" s="5">
        <v>16</v>
      </c>
      <c r="O47" s="5">
        <f t="shared" si="10"/>
        <v>16</v>
      </c>
      <c r="P47" s="5">
        <f t="shared" si="10"/>
        <v>16</v>
      </c>
      <c r="Q47" s="5">
        <v>16.5</v>
      </c>
      <c r="R47" s="37">
        <v>37.61</v>
      </c>
      <c r="S47" s="44">
        <f t="shared" si="2"/>
        <v>7.239925</v>
      </c>
      <c r="T47" s="37"/>
      <c r="U47" s="38">
        <f>S47</f>
        <v>7.239925</v>
      </c>
      <c r="V47" s="41"/>
      <c r="W47" s="37"/>
      <c r="AB47" s="6"/>
      <c r="AC47" s="6"/>
      <c r="AG47" s="6"/>
      <c r="AH47" s="6"/>
    </row>
    <row r="48" spans="1:34" ht="22.5">
      <c r="A48" s="23">
        <v>10</v>
      </c>
      <c r="B48" s="112" t="s">
        <v>57</v>
      </c>
      <c r="C48" s="10" t="s">
        <v>3</v>
      </c>
      <c r="D48" s="80" t="s">
        <v>56</v>
      </c>
      <c r="E48" s="60">
        <v>19.2</v>
      </c>
      <c r="F48" s="5">
        <f aca="true" t="shared" si="16" ref="F48:F53">E48/12</f>
        <v>1.5999999999999999</v>
      </c>
      <c r="G48" s="5">
        <f t="shared" si="10"/>
        <v>1.5999999999999999</v>
      </c>
      <c r="H48" s="5">
        <f t="shared" si="10"/>
        <v>1.5999999999999999</v>
      </c>
      <c r="I48" s="5">
        <f t="shared" si="10"/>
        <v>1.5999999999999999</v>
      </c>
      <c r="J48" s="5">
        <f t="shared" si="10"/>
        <v>1.5999999999999999</v>
      </c>
      <c r="K48" s="5">
        <f t="shared" si="10"/>
        <v>1.5999999999999999</v>
      </c>
      <c r="L48" s="5">
        <f t="shared" si="10"/>
        <v>1.5999999999999999</v>
      </c>
      <c r="M48" s="5">
        <f t="shared" si="10"/>
        <v>1.5999999999999999</v>
      </c>
      <c r="N48" s="5">
        <f t="shared" si="10"/>
        <v>1.5999999999999999</v>
      </c>
      <c r="O48" s="5">
        <f t="shared" si="10"/>
        <v>1.5999999999999999</v>
      </c>
      <c r="P48" s="17">
        <f t="shared" si="10"/>
        <v>1.5999999999999999</v>
      </c>
      <c r="Q48" s="5">
        <f t="shared" si="10"/>
        <v>1.5999999999999999</v>
      </c>
      <c r="R48" s="37">
        <v>26.99</v>
      </c>
      <c r="S48" s="44">
        <f t="shared" si="2"/>
        <v>0.518208</v>
      </c>
      <c r="T48" s="38">
        <f>S48</f>
        <v>0.518208</v>
      </c>
      <c r="U48" s="37"/>
      <c r="V48" s="37"/>
      <c r="W48" s="37"/>
      <c r="AB48" s="6"/>
      <c r="AC48" s="6"/>
      <c r="AG48" s="6"/>
      <c r="AH48" s="6"/>
    </row>
    <row r="49" spans="1:34" ht="11.25">
      <c r="A49" s="21"/>
      <c r="B49" s="114"/>
      <c r="C49" s="10" t="s">
        <v>2</v>
      </c>
      <c r="D49" s="80" t="s">
        <v>56</v>
      </c>
      <c r="E49" s="18">
        <v>77.04</v>
      </c>
      <c r="F49" s="5">
        <f t="shared" si="16"/>
        <v>6.420000000000001</v>
      </c>
      <c r="G49" s="5">
        <f t="shared" si="10"/>
        <v>6.420000000000001</v>
      </c>
      <c r="H49" s="5">
        <f t="shared" si="10"/>
        <v>6.420000000000001</v>
      </c>
      <c r="I49" s="5">
        <f t="shared" si="10"/>
        <v>6.420000000000001</v>
      </c>
      <c r="J49" s="5">
        <f t="shared" si="10"/>
        <v>6.420000000000001</v>
      </c>
      <c r="K49" s="5">
        <f t="shared" si="10"/>
        <v>6.420000000000001</v>
      </c>
      <c r="L49" s="5">
        <f t="shared" si="10"/>
        <v>6.420000000000001</v>
      </c>
      <c r="M49" s="5">
        <f t="shared" si="10"/>
        <v>6.420000000000001</v>
      </c>
      <c r="N49" s="5">
        <f t="shared" si="10"/>
        <v>6.420000000000001</v>
      </c>
      <c r="O49" s="5">
        <f t="shared" si="10"/>
        <v>6.420000000000001</v>
      </c>
      <c r="P49" s="17">
        <f t="shared" si="10"/>
        <v>6.420000000000001</v>
      </c>
      <c r="Q49" s="5">
        <f t="shared" si="10"/>
        <v>6.420000000000001</v>
      </c>
      <c r="R49" s="37">
        <v>26.99</v>
      </c>
      <c r="S49" s="44">
        <f t="shared" si="2"/>
        <v>2.0793096</v>
      </c>
      <c r="T49" s="38">
        <f>S49</f>
        <v>2.0793096</v>
      </c>
      <c r="U49" s="37"/>
      <c r="V49" s="37"/>
      <c r="W49" s="37"/>
      <c r="AB49" s="6"/>
      <c r="AC49" s="6"/>
      <c r="AG49" s="6"/>
      <c r="AH49" s="6"/>
    </row>
    <row r="50" spans="1:34" ht="11.25">
      <c r="A50" s="23">
        <v>11</v>
      </c>
      <c r="B50" s="112" t="s">
        <v>60</v>
      </c>
      <c r="C50" s="10" t="s">
        <v>58</v>
      </c>
      <c r="D50" s="80" t="s">
        <v>61</v>
      </c>
      <c r="E50" s="18">
        <v>593.64</v>
      </c>
      <c r="F50" s="5">
        <v>49.47</v>
      </c>
      <c r="G50" s="5">
        <f t="shared" si="10"/>
        <v>49.47</v>
      </c>
      <c r="H50" s="5">
        <f t="shared" si="10"/>
        <v>49.47</v>
      </c>
      <c r="I50" s="5">
        <f t="shared" si="10"/>
        <v>49.47</v>
      </c>
      <c r="J50" s="5">
        <f t="shared" si="10"/>
        <v>49.47</v>
      </c>
      <c r="K50" s="5">
        <f t="shared" si="10"/>
        <v>49.47</v>
      </c>
      <c r="L50" s="5">
        <f t="shared" si="10"/>
        <v>49.47</v>
      </c>
      <c r="M50" s="5">
        <f t="shared" si="10"/>
        <v>49.47</v>
      </c>
      <c r="N50" s="5">
        <f t="shared" si="10"/>
        <v>49.47</v>
      </c>
      <c r="O50" s="5">
        <f t="shared" si="10"/>
        <v>49.47</v>
      </c>
      <c r="P50" s="17">
        <f t="shared" si="10"/>
        <v>49.47</v>
      </c>
      <c r="Q50" s="5">
        <f t="shared" si="10"/>
        <v>49.47</v>
      </c>
      <c r="R50" s="37">
        <v>21.84</v>
      </c>
      <c r="S50" s="44">
        <f t="shared" si="2"/>
        <v>12.9650976</v>
      </c>
      <c r="T50" s="41"/>
      <c r="U50" s="37"/>
      <c r="V50" s="37"/>
      <c r="W50" s="37"/>
      <c r="AB50" s="6"/>
      <c r="AC50" s="6"/>
      <c r="AG50" s="6"/>
      <c r="AH50" s="6"/>
    </row>
    <row r="51" spans="1:34" ht="22.5">
      <c r="A51" s="21"/>
      <c r="B51" s="114"/>
      <c r="C51" s="10" t="s">
        <v>65</v>
      </c>
      <c r="D51" s="80" t="s">
        <v>61</v>
      </c>
      <c r="E51" s="84">
        <v>5854.92</v>
      </c>
      <c r="F51" s="5">
        <f t="shared" si="16"/>
        <v>487.91</v>
      </c>
      <c r="G51" s="5">
        <f t="shared" si="10"/>
        <v>487.91</v>
      </c>
      <c r="H51" s="5">
        <f t="shared" si="10"/>
        <v>487.91</v>
      </c>
      <c r="I51" s="5">
        <f t="shared" si="10"/>
        <v>487.91</v>
      </c>
      <c r="J51" s="5">
        <f t="shared" si="10"/>
        <v>487.91</v>
      </c>
      <c r="K51" s="5">
        <f t="shared" si="10"/>
        <v>487.91</v>
      </c>
      <c r="L51" s="5">
        <f t="shared" si="10"/>
        <v>487.91</v>
      </c>
      <c r="M51" s="5">
        <f t="shared" si="10"/>
        <v>487.91</v>
      </c>
      <c r="N51" s="5">
        <f t="shared" si="10"/>
        <v>487.91</v>
      </c>
      <c r="O51" s="5">
        <f t="shared" si="10"/>
        <v>487.91</v>
      </c>
      <c r="P51" s="17">
        <f t="shared" si="10"/>
        <v>487.91</v>
      </c>
      <c r="Q51" s="5">
        <f t="shared" si="10"/>
        <v>487.91</v>
      </c>
      <c r="R51" s="37">
        <v>21.84</v>
      </c>
      <c r="S51" s="44">
        <f t="shared" si="2"/>
        <v>127.8714528</v>
      </c>
      <c r="T51" s="37"/>
      <c r="U51" s="37"/>
      <c r="V51" s="37"/>
      <c r="W51" s="37"/>
      <c r="AB51" s="6"/>
      <c r="AC51" s="6"/>
      <c r="AG51" s="6"/>
      <c r="AH51" s="6"/>
    </row>
    <row r="52" spans="1:34" ht="22.5">
      <c r="A52" s="11">
        <v>12</v>
      </c>
      <c r="B52" s="11" t="s">
        <v>64</v>
      </c>
      <c r="C52" s="10" t="s">
        <v>351</v>
      </c>
      <c r="D52" s="80" t="s">
        <v>86</v>
      </c>
      <c r="E52" s="84">
        <v>38.4</v>
      </c>
      <c r="F52" s="5">
        <f t="shared" si="16"/>
        <v>3.1999999999999997</v>
      </c>
      <c r="G52" s="5">
        <f t="shared" si="10"/>
        <v>3.1999999999999997</v>
      </c>
      <c r="H52" s="5">
        <f t="shared" si="10"/>
        <v>3.1999999999999997</v>
      </c>
      <c r="I52" s="5">
        <f t="shared" si="10"/>
        <v>3.1999999999999997</v>
      </c>
      <c r="J52" s="5">
        <f t="shared" si="10"/>
        <v>3.1999999999999997</v>
      </c>
      <c r="K52" s="5">
        <f t="shared" si="10"/>
        <v>3.1999999999999997</v>
      </c>
      <c r="L52" s="5">
        <f t="shared" si="10"/>
        <v>3.1999999999999997</v>
      </c>
      <c r="M52" s="5">
        <f t="shared" si="10"/>
        <v>3.1999999999999997</v>
      </c>
      <c r="N52" s="5">
        <f t="shared" si="10"/>
        <v>3.1999999999999997</v>
      </c>
      <c r="O52" s="5">
        <f t="shared" si="10"/>
        <v>3.1999999999999997</v>
      </c>
      <c r="P52" s="17">
        <f t="shared" si="10"/>
        <v>3.1999999999999997</v>
      </c>
      <c r="Q52" s="5">
        <f t="shared" si="10"/>
        <v>3.1999999999999997</v>
      </c>
      <c r="R52" s="37"/>
      <c r="S52" s="44"/>
      <c r="T52" s="37"/>
      <c r="U52" s="37"/>
      <c r="V52" s="37"/>
      <c r="W52" s="37"/>
      <c r="AB52" s="6"/>
      <c r="AC52" s="6"/>
      <c r="AG52" s="6"/>
      <c r="AH52" s="6"/>
    </row>
    <row r="53" spans="1:34" ht="22.5">
      <c r="A53" s="23">
        <v>13</v>
      </c>
      <c r="B53" s="112" t="s">
        <v>66</v>
      </c>
      <c r="C53" s="10" t="s">
        <v>66</v>
      </c>
      <c r="D53" s="80" t="s">
        <v>86</v>
      </c>
      <c r="E53" s="18">
        <v>67.3</v>
      </c>
      <c r="F53" s="5">
        <f t="shared" si="16"/>
        <v>5.608333333333333</v>
      </c>
      <c r="G53" s="5">
        <f t="shared" si="10"/>
        <v>5.608333333333333</v>
      </c>
      <c r="H53" s="5">
        <f t="shared" si="10"/>
        <v>5.608333333333333</v>
      </c>
      <c r="I53" s="5">
        <f t="shared" si="10"/>
        <v>5.608333333333333</v>
      </c>
      <c r="J53" s="5">
        <f t="shared" si="10"/>
        <v>5.608333333333333</v>
      </c>
      <c r="K53" s="5">
        <f t="shared" si="10"/>
        <v>5.608333333333333</v>
      </c>
      <c r="L53" s="5">
        <f t="shared" si="10"/>
        <v>5.608333333333333</v>
      </c>
      <c r="M53" s="5">
        <f t="shared" si="10"/>
        <v>5.608333333333333</v>
      </c>
      <c r="N53" s="5">
        <f t="shared" si="10"/>
        <v>5.608333333333333</v>
      </c>
      <c r="O53" s="5">
        <f t="shared" si="10"/>
        <v>5.608333333333333</v>
      </c>
      <c r="P53" s="17">
        <v>5.6</v>
      </c>
      <c r="Q53" s="5">
        <f t="shared" si="10"/>
        <v>5.6</v>
      </c>
      <c r="R53" s="37">
        <v>17.38</v>
      </c>
      <c r="S53" s="44">
        <f t="shared" si="2"/>
        <v>1.1696739999999999</v>
      </c>
      <c r="T53" s="37"/>
      <c r="U53" s="38">
        <f>S53</f>
        <v>1.1696739999999999</v>
      </c>
      <c r="V53" s="41"/>
      <c r="W53" s="37"/>
      <c r="AB53" s="6"/>
      <c r="AC53" s="6"/>
      <c r="AG53" s="6"/>
      <c r="AH53" s="6"/>
    </row>
    <row r="54" spans="1:34" ht="22.5">
      <c r="A54" s="11"/>
      <c r="B54" s="113"/>
      <c r="C54" s="10" t="s">
        <v>291</v>
      </c>
      <c r="D54" s="80" t="s">
        <v>86</v>
      </c>
      <c r="E54" s="18">
        <v>700</v>
      </c>
      <c r="F54" s="5">
        <f aca="true" t="shared" si="17" ref="F54:F60">E54/12</f>
        <v>58.333333333333336</v>
      </c>
      <c r="G54" s="5">
        <f aca="true" t="shared" si="18" ref="G54:Q65">F54</f>
        <v>58.333333333333336</v>
      </c>
      <c r="H54" s="5">
        <f t="shared" si="18"/>
        <v>58.333333333333336</v>
      </c>
      <c r="I54" s="5">
        <f t="shared" si="18"/>
        <v>58.333333333333336</v>
      </c>
      <c r="J54" s="5">
        <f t="shared" si="18"/>
        <v>58.333333333333336</v>
      </c>
      <c r="K54" s="5">
        <f t="shared" si="18"/>
        <v>58.333333333333336</v>
      </c>
      <c r="L54" s="5">
        <f t="shared" si="18"/>
        <v>58.333333333333336</v>
      </c>
      <c r="M54" s="5">
        <f t="shared" si="18"/>
        <v>58.333333333333336</v>
      </c>
      <c r="N54" s="5">
        <v>58.34</v>
      </c>
      <c r="O54" s="5">
        <f t="shared" si="18"/>
        <v>58.34</v>
      </c>
      <c r="P54" s="5">
        <f t="shared" si="18"/>
        <v>58.34</v>
      </c>
      <c r="Q54" s="5">
        <f t="shared" si="18"/>
        <v>58.34</v>
      </c>
      <c r="R54" s="37">
        <v>17.38</v>
      </c>
      <c r="S54" s="44">
        <f t="shared" si="2"/>
        <v>12.166</v>
      </c>
      <c r="T54" s="37"/>
      <c r="U54" s="38">
        <f>S54</f>
        <v>12.166</v>
      </c>
      <c r="V54" s="41"/>
      <c r="W54" s="37"/>
      <c r="AB54" s="6"/>
      <c r="AC54" s="6"/>
      <c r="AG54" s="6"/>
      <c r="AH54" s="6"/>
    </row>
    <row r="55" spans="1:34" ht="22.5">
      <c r="A55" s="11"/>
      <c r="B55" s="113"/>
      <c r="C55" s="10" t="s">
        <v>349</v>
      </c>
      <c r="D55" s="80" t="s">
        <v>86</v>
      </c>
      <c r="E55" s="18">
        <v>1443.8</v>
      </c>
      <c r="F55" s="5">
        <f t="shared" si="17"/>
        <v>120.31666666666666</v>
      </c>
      <c r="G55" s="5">
        <f t="shared" si="18"/>
        <v>120.31666666666666</v>
      </c>
      <c r="H55" s="5">
        <f t="shared" si="18"/>
        <v>120.31666666666666</v>
      </c>
      <c r="I55" s="5">
        <f t="shared" si="18"/>
        <v>120.31666666666666</v>
      </c>
      <c r="J55" s="5">
        <f t="shared" si="18"/>
        <v>120.31666666666666</v>
      </c>
      <c r="K55" s="5">
        <f t="shared" si="18"/>
        <v>120.31666666666666</v>
      </c>
      <c r="L55" s="5">
        <f t="shared" si="18"/>
        <v>120.31666666666666</v>
      </c>
      <c r="M55" s="5">
        <f t="shared" si="18"/>
        <v>120.31666666666666</v>
      </c>
      <c r="N55" s="5">
        <v>120.31</v>
      </c>
      <c r="O55" s="5">
        <f t="shared" si="18"/>
        <v>120.31</v>
      </c>
      <c r="P55" s="5">
        <f t="shared" si="18"/>
        <v>120.31</v>
      </c>
      <c r="Q55" s="5">
        <f t="shared" si="18"/>
        <v>120.31</v>
      </c>
      <c r="R55" s="37">
        <v>17.38</v>
      </c>
      <c r="S55" s="44">
        <f t="shared" si="2"/>
        <v>25.093244</v>
      </c>
      <c r="T55" s="37"/>
      <c r="U55" s="38">
        <f>S55</f>
        <v>25.093244</v>
      </c>
      <c r="V55" s="41"/>
      <c r="W55" s="37"/>
      <c r="AB55" s="6"/>
      <c r="AC55" s="6"/>
      <c r="AG55" s="6"/>
      <c r="AH55" s="6"/>
    </row>
    <row r="56" spans="1:34" ht="22.5">
      <c r="A56" s="21"/>
      <c r="B56" s="114"/>
      <c r="C56" s="10" t="s">
        <v>350</v>
      </c>
      <c r="D56" s="80" t="s">
        <v>86</v>
      </c>
      <c r="E56" s="18">
        <v>1050</v>
      </c>
      <c r="F56" s="5">
        <f t="shared" si="17"/>
        <v>87.5</v>
      </c>
      <c r="G56" s="5">
        <f t="shared" si="18"/>
        <v>87.5</v>
      </c>
      <c r="H56" s="5">
        <f t="shared" si="18"/>
        <v>87.5</v>
      </c>
      <c r="I56" s="5">
        <f t="shared" si="18"/>
        <v>87.5</v>
      </c>
      <c r="J56" s="5">
        <f t="shared" si="18"/>
        <v>87.5</v>
      </c>
      <c r="K56" s="5">
        <f t="shared" si="18"/>
        <v>87.5</v>
      </c>
      <c r="L56" s="5">
        <f t="shared" si="18"/>
        <v>87.5</v>
      </c>
      <c r="M56" s="5">
        <f t="shared" si="18"/>
        <v>87.5</v>
      </c>
      <c r="N56" s="5">
        <f t="shared" si="18"/>
        <v>87.5</v>
      </c>
      <c r="O56" s="5">
        <f t="shared" si="18"/>
        <v>87.5</v>
      </c>
      <c r="P56" s="17">
        <f t="shared" si="18"/>
        <v>87.5</v>
      </c>
      <c r="Q56" s="5">
        <f t="shared" si="18"/>
        <v>87.5</v>
      </c>
      <c r="R56" s="37">
        <v>17.38</v>
      </c>
      <c r="S56" s="44">
        <f t="shared" si="2"/>
        <v>18.249</v>
      </c>
      <c r="T56" s="37"/>
      <c r="U56" s="38">
        <f>S56</f>
        <v>18.249</v>
      </c>
      <c r="V56" s="41"/>
      <c r="W56" s="37"/>
      <c r="AB56" s="6"/>
      <c r="AC56" s="6"/>
      <c r="AG56" s="6"/>
      <c r="AH56" s="6"/>
    </row>
    <row r="57" spans="1:34" ht="33.75" customHeight="1">
      <c r="A57" s="112">
        <v>14</v>
      </c>
      <c r="B57" s="112" t="s">
        <v>225</v>
      </c>
      <c r="C57" s="10" t="s">
        <v>12</v>
      </c>
      <c r="D57" s="81" t="s">
        <v>245</v>
      </c>
      <c r="E57" s="84">
        <v>98.7</v>
      </c>
      <c r="F57" s="18">
        <v>8.2</v>
      </c>
      <c r="G57" s="18">
        <f t="shared" si="18"/>
        <v>8.2</v>
      </c>
      <c r="H57" s="18">
        <f t="shared" si="18"/>
        <v>8.2</v>
      </c>
      <c r="I57" s="18">
        <f t="shared" si="18"/>
        <v>8.2</v>
      </c>
      <c r="J57" s="18">
        <f t="shared" si="18"/>
        <v>8.2</v>
      </c>
      <c r="K57" s="18">
        <f t="shared" si="18"/>
        <v>8.2</v>
      </c>
      <c r="L57" s="18">
        <f t="shared" si="18"/>
        <v>8.2</v>
      </c>
      <c r="M57" s="18">
        <f t="shared" si="18"/>
        <v>8.2</v>
      </c>
      <c r="N57" s="18">
        <f t="shared" si="18"/>
        <v>8.2</v>
      </c>
      <c r="O57" s="18">
        <f t="shared" si="18"/>
        <v>8.2</v>
      </c>
      <c r="P57" s="59">
        <f t="shared" si="18"/>
        <v>8.2</v>
      </c>
      <c r="Q57" s="18">
        <v>8.5</v>
      </c>
      <c r="R57" s="37"/>
      <c r="S57" s="44"/>
      <c r="T57" s="37"/>
      <c r="U57" s="38"/>
      <c r="V57" s="41"/>
      <c r="W57" s="37"/>
      <c r="AB57" s="6"/>
      <c r="AC57" s="6"/>
      <c r="AG57" s="6"/>
      <c r="AH57" s="6"/>
    </row>
    <row r="58" spans="1:34" ht="22.5">
      <c r="A58" s="114"/>
      <c r="B58" s="114"/>
      <c r="C58" s="10" t="s">
        <v>228</v>
      </c>
      <c r="D58" s="81" t="s">
        <v>310</v>
      </c>
      <c r="E58" s="84">
        <v>172</v>
      </c>
      <c r="F58" s="18">
        <f t="shared" si="17"/>
        <v>14.333333333333334</v>
      </c>
      <c r="G58" s="18">
        <f>F58</f>
        <v>14.333333333333334</v>
      </c>
      <c r="H58" s="18">
        <f t="shared" si="18"/>
        <v>14.333333333333334</v>
      </c>
      <c r="I58" s="18">
        <f t="shared" si="18"/>
        <v>14.333333333333334</v>
      </c>
      <c r="J58" s="18">
        <f t="shared" si="18"/>
        <v>14.333333333333334</v>
      </c>
      <c r="K58" s="18">
        <f t="shared" si="18"/>
        <v>14.333333333333334</v>
      </c>
      <c r="L58" s="18">
        <f t="shared" si="18"/>
        <v>14.333333333333334</v>
      </c>
      <c r="M58" s="18">
        <f t="shared" si="18"/>
        <v>14.333333333333334</v>
      </c>
      <c r="N58" s="18">
        <v>14.34</v>
      </c>
      <c r="O58" s="18">
        <f t="shared" si="18"/>
        <v>14.34</v>
      </c>
      <c r="P58" s="18">
        <f t="shared" si="18"/>
        <v>14.34</v>
      </c>
      <c r="Q58" s="18">
        <f t="shared" si="18"/>
        <v>14.34</v>
      </c>
      <c r="R58" s="37"/>
      <c r="S58" s="44"/>
      <c r="T58" s="37"/>
      <c r="U58" s="38"/>
      <c r="V58" s="41"/>
      <c r="W58" s="37"/>
      <c r="AB58" s="6"/>
      <c r="AC58" s="6"/>
      <c r="AG58" s="6"/>
      <c r="AH58" s="6"/>
    </row>
    <row r="59" spans="1:34" ht="11.25" customHeight="1">
      <c r="A59" s="112">
        <v>15</v>
      </c>
      <c r="B59" s="112" t="s">
        <v>204</v>
      </c>
      <c r="C59" s="10" t="s">
        <v>165</v>
      </c>
      <c r="D59" s="81" t="s">
        <v>311</v>
      </c>
      <c r="E59" s="60">
        <v>32.26</v>
      </c>
      <c r="F59" s="5">
        <f t="shared" si="17"/>
        <v>2.688333333333333</v>
      </c>
      <c r="G59" s="5">
        <f t="shared" si="18"/>
        <v>2.688333333333333</v>
      </c>
      <c r="H59" s="5">
        <f t="shared" si="18"/>
        <v>2.688333333333333</v>
      </c>
      <c r="I59" s="5">
        <f t="shared" si="18"/>
        <v>2.688333333333333</v>
      </c>
      <c r="J59" s="5">
        <f t="shared" si="18"/>
        <v>2.688333333333333</v>
      </c>
      <c r="K59" s="5">
        <f t="shared" si="18"/>
        <v>2.688333333333333</v>
      </c>
      <c r="L59" s="5">
        <f>K59</f>
        <v>2.688333333333333</v>
      </c>
      <c r="M59" s="5">
        <f>L59</f>
        <v>2.688333333333333</v>
      </c>
      <c r="N59" s="5">
        <f>M59</f>
        <v>2.688333333333333</v>
      </c>
      <c r="O59" s="5">
        <f>N59</f>
        <v>2.688333333333333</v>
      </c>
      <c r="P59" s="5">
        <v>2.68</v>
      </c>
      <c r="Q59" s="5">
        <v>2.68</v>
      </c>
      <c r="R59" s="37"/>
      <c r="S59" s="44">
        <f t="shared" si="2"/>
        <v>0</v>
      </c>
      <c r="T59" s="37"/>
      <c r="U59" s="41"/>
      <c r="V59" s="41"/>
      <c r="W59" s="38">
        <f aca="true" t="shared" si="19" ref="W59:W68">S59</f>
        <v>0</v>
      </c>
      <c r="AB59" s="6"/>
      <c r="AC59" s="6"/>
      <c r="AG59" s="6"/>
      <c r="AH59" s="6"/>
    </row>
    <row r="60" spans="1:34" ht="11.25">
      <c r="A60" s="113"/>
      <c r="B60" s="113"/>
      <c r="C60" s="10" t="s">
        <v>166</v>
      </c>
      <c r="D60" s="81" t="s">
        <v>311</v>
      </c>
      <c r="E60" s="60">
        <v>585.2</v>
      </c>
      <c r="F60" s="5">
        <f t="shared" si="17"/>
        <v>48.76666666666667</v>
      </c>
      <c r="G60" s="5">
        <f t="shared" si="18"/>
        <v>48.76666666666667</v>
      </c>
      <c r="H60" s="5">
        <f t="shared" si="18"/>
        <v>48.76666666666667</v>
      </c>
      <c r="I60" s="5">
        <f t="shared" si="18"/>
        <v>48.76666666666667</v>
      </c>
      <c r="J60" s="5">
        <f t="shared" si="18"/>
        <v>48.76666666666667</v>
      </c>
      <c r="K60" s="5">
        <f t="shared" si="18"/>
        <v>48.76666666666667</v>
      </c>
      <c r="L60" s="5">
        <f>K60</f>
        <v>48.76666666666667</v>
      </c>
      <c r="M60" s="5">
        <f aca="true" t="shared" si="20" ref="M60:P64">L60</f>
        <v>48.76666666666667</v>
      </c>
      <c r="N60" s="5">
        <f t="shared" si="20"/>
        <v>48.76666666666667</v>
      </c>
      <c r="O60" s="5">
        <f t="shared" si="20"/>
        <v>48.76666666666667</v>
      </c>
      <c r="P60" s="5">
        <f t="shared" si="20"/>
        <v>48.76666666666667</v>
      </c>
      <c r="Q60" s="5">
        <v>48.73</v>
      </c>
      <c r="R60" s="37"/>
      <c r="S60" s="44">
        <f t="shared" si="2"/>
        <v>0</v>
      </c>
      <c r="T60" s="37"/>
      <c r="U60" s="41"/>
      <c r="V60" s="41"/>
      <c r="W60" s="38">
        <f t="shared" si="19"/>
        <v>0</v>
      </c>
      <c r="AB60" s="6"/>
      <c r="AC60" s="6"/>
      <c r="AG60" s="6"/>
      <c r="AH60" s="6"/>
    </row>
    <row r="61" spans="1:34" ht="11.25">
      <c r="A61" s="113"/>
      <c r="B61" s="113"/>
      <c r="C61" s="10" t="s">
        <v>167</v>
      </c>
      <c r="D61" s="81" t="s">
        <v>311</v>
      </c>
      <c r="E61" s="60">
        <v>28.22</v>
      </c>
      <c r="F61" s="5">
        <v>2.92</v>
      </c>
      <c r="G61" s="5">
        <f t="shared" si="18"/>
        <v>2.92</v>
      </c>
      <c r="H61" s="5">
        <f t="shared" si="18"/>
        <v>2.92</v>
      </c>
      <c r="I61" s="5">
        <f t="shared" si="18"/>
        <v>2.92</v>
      </c>
      <c r="J61" s="5">
        <f t="shared" si="18"/>
        <v>2.92</v>
      </c>
      <c r="K61" s="5">
        <f t="shared" si="18"/>
        <v>2.92</v>
      </c>
      <c r="L61" s="5">
        <f>K61</f>
        <v>2.92</v>
      </c>
      <c r="M61" s="5">
        <f t="shared" si="20"/>
        <v>2.92</v>
      </c>
      <c r="N61" s="5">
        <f t="shared" si="20"/>
        <v>2.92</v>
      </c>
      <c r="O61" s="5">
        <f t="shared" si="20"/>
        <v>2.92</v>
      </c>
      <c r="P61" s="17">
        <f t="shared" si="20"/>
        <v>2.92</v>
      </c>
      <c r="Q61" s="5">
        <v>2.88</v>
      </c>
      <c r="R61" s="37"/>
      <c r="S61" s="44">
        <f t="shared" si="2"/>
        <v>0</v>
      </c>
      <c r="T61" s="37"/>
      <c r="U61" s="41"/>
      <c r="V61" s="41"/>
      <c r="W61" s="38">
        <f t="shared" si="19"/>
        <v>0</v>
      </c>
      <c r="AB61" s="6"/>
      <c r="AC61" s="6"/>
      <c r="AG61" s="6"/>
      <c r="AH61" s="6"/>
    </row>
    <row r="62" spans="1:34" ht="22.5">
      <c r="A62" s="113"/>
      <c r="B62" s="113"/>
      <c r="C62" s="10" t="s">
        <v>168</v>
      </c>
      <c r="D62" s="81" t="s">
        <v>311</v>
      </c>
      <c r="E62" s="60">
        <v>3.6</v>
      </c>
      <c r="F62" s="5">
        <v>0.3</v>
      </c>
      <c r="G62" s="5">
        <f t="shared" si="18"/>
        <v>0.3</v>
      </c>
      <c r="H62" s="5">
        <f t="shared" si="18"/>
        <v>0.3</v>
      </c>
      <c r="I62" s="5">
        <v>0.3</v>
      </c>
      <c r="J62" s="5">
        <f t="shared" si="18"/>
        <v>0.3</v>
      </c>
      <c r="K62" s="5">
        <f t="shared" si="18"/>
        <v>0.3</v>
      </c>
      <c r="L62" s="5">
        <f>K62</f>
        <v>0.3</v>
      </c>
      <c r="M62" s="5">
        <f t="shared" si="20"/>
        <v>0.3</v>
      </c>
      <c r="N62" s="5">
        <f t="shared" si="20"/>
        <v>0.3</v>
      </c>
      <c r="O62" s="5">
        <f t="shared" si="20"/>
        <v>0.3</v>
      </c>
      <c r="P62" s="17">
        <f t="shared" si="20"/>
        <v>0.3</v>
      </c>
      <c r="Q62" s="5">
        <f>P62</f>
        <v>0.3</v>
      </c>
      <c r="R62" s="37"/>
      <c r="S62" s="44">
        <f t="shared" si="2"/>
        <v>0</v>
      </c>
      <c r="T62" s="37"/>
      <c r="U62" s="41"/>
      <c r="V62" s="41"/>
      <c r="W62" s="38">
        <f t="shared" si="19"/>
        <v>0</v>
      </c>
      <c r="AB62" s="6"/>
      <c r="AC62" s="6"/>
      <c r="AG62" s="6"/>
      <c r="AH62" s="6"/>
    </row>
    <row r="63" spans="1:34" ht="22.5">
      <c r="A63" s="113"/>
      <c r="B63" s="113"/>
      <c r="C63" s="10" t="s">
        <v>169</v>
      </c>
      <c r="D63" s="81" t="s">
        <v>311</v>
      </c>
      <c r="E63" s="60">
        <v>342.24</v>
      </c>
      <c r="F63" s="5">
        <v>28.52</v>
      </c>
      <c r="G63" s="5">
        <f t="shared" si="18"/>
        <v>28.52</v>
      </c>
      <c r="H63" s="5">
        <f t="shared" si="18"/>
        <v>28.52</v>
      </c>
      <c r="I63" s="5">
        <f t="shared" si="18"/>
        <v>28.52</v>
      </c>
      <c r="J63" s="5">
        <f t="shared" si="18"/>
        <v>28.52</v>
      </c>
      <c r="K63" s="5">
        <f t="shared" si="18"/>
        <v>28.52</v>
      </c>
      <c r="L63" s="5">
        <f t="shared" si="18"/>
        <v>28.52</v>
      </c>
      <c r="M63" s="5">
        <f t="shared" si="18"/>
        <v>28.52</v>
      </c>
      <c r="N63" s="5">
        <f t="shared" si="18"/>
        <v>28.52</v>
      </c>
      <c r="O63" s="5">
        <f t="shared" si="18"/>
        <v>28.52</v>
      </c>
      <c r="P63" s="5">
        <f t="shared" si="18"/>
        <v>28.52</v>
      </c>
      <c r="Q63" s="5">
        <f t="shared" si="18"/>
        <v>28.52</v>
      </c>
      <c r="R63" s="37"/>
      <c r="S63" s="44">
        <f t="shared" si="2"/>
        <v>0</v>
      </c>
      <c r="T63" s="37"/>
      <c r="U63" s="41"/>
      <c r="V63" s="41"/>
      <c r="W63" s="38">
        <f t="shared" si="19"/>
        <v>0</v>
      </c>
      <c r="AB63" s="6"/>
      <c r="AC63" s="6"/>
      <c r="AG63" s="6"/>
      <c r="AH63" s="6"/>
    </row>
    <row r="64" spans="1:34" ht="11.25">
      <c r="A64" s="114"/>
      <c r="B64" s="21" t="s">
        <v>205</v>
      </c>
      <c r="C64" s="10" t="s">
        <v>58</v>
      </c>
      <c r="D64" s="81" t="s">
        <v>311</v>
      </c>
      <c r="E64" s="18">
        <v>130.42</v>
      </c>
      <c r="F64" s="5">
        <v>10.87</v>
      </c>
      <c r="G64" s="5">
        <f t="shared" si="18"/>
        <v>10.87</v>
      </c>
      <c r="H64" s="5">
        <f t="shared" si="18"/>
        <v>10.87</v>
      </c>
      <c r="I64" s="5">
        <f t="shared" si="18"/>
        <v>10.87</v>
      </c>
      <c r="J64" s="5">
        <f t="shared" si="18"/>
        <v>10.87</v>
      </c>
      <c r="K64" s="5">
        <f t="shared" si="18"/>
        <v>10.87</v>
      </c>
      <c r="L64" s="5">
        <f>K64</f>
        <v>10.87</v>
      </c>
      <c r="M64" s="5">
        <f t="shared" si="20"/>
        <v>10.87</v>
      </c>
      <c r="N64" s="5">
        <f t="shared" si="20"/>
        <v>10.87</v>
      </c>
      <c r="O64" s="5">
        <f t="shared" si="20"/>
        <v>10.87</v>
      </c>
      <c r="P64" s="5">
        <f t="shared" si="20"/>
        <v>10.87</v>
      </c>
      <c r="Q64" s="5">
        <v>10.85</v>
      </c>
      <c r="R64" s="37"/>
      <c r="S64" s="44">
        <f t="shared" si="2"/>
        <v>0</v>
      </c>
      <c r="T64" s="37"/>
      <c r="U64" s="41"/>
      <c r="V64" s="41"/>
      <c r="W64" s="38">
        <f t="shared" si="19"/>
        <v>0</v>
      </c>
      <c r="AB64" s="6"/>
      <c r="AC64" s="6"/>
      <c r="AG64" s="6"/>
      <c r="AH64" s="6"/>
    </row>
    <row r="65" spans="1:34" ht="22.5">
      <c r="A65" s="112"/>
      <c r="B65" s="112" t="s">
        <v>53</v>
      </c>
      <c r="C65" s="10" t="s">
        <v>3</v>
      </c>
      <c r="D65" s="81" t="s">
        <v>245</v>
      </c>
      <c r="E65" s="18">
        <v>13.44</v>
      </c>
      <c r="F65" s="5">
        <v>1.12</v>
      </c>
      <c r="G65" s="5">
        <f t="shared" si="18"/>
        <v>1.12</v>
      </c>
      <c r="H65" s="5">
        <f t="shared" si="18"/>
        <v>1.12</v>
      </c>
      <c r="I65" s="5">
        <v>1.12</v>
      </c>
      <c r="J65" s="5">
        <v>1.12</v>
      </c>
      <c r="K65" s="5">
        <v>1.12</v>
      </c>
      <c r="L65" s="5">
        <v>1.12</v>
      </c>
      <c r="M65" s="5">
        <v>1.12</v>
      </c>
      <c r="N65" s="5">
        <v>1.12</v>
      </c>
      <c r="O65" s="5">
        <v>1.12</v>
      </c>
      <c r="P65" s="5">
        <v>1.12</v>
      </c>
      <c r="Q65" s="5">
        <v>1.12</v>
      </c>
      <c r="R65" s="37"/>
      <c r="S65" s="44">
        <f t="shared" si="2"/>
        <v>0</v>
      </c>
      <c r="T65" s="82"/>
      <c r="U65" s="83"/>
      <c r="V65" s="83"/>
      <c r="W65" s="44">
        <f t="shared" si="19"/>
        <v>0</v>
      </c>
      <c r="AB65" s="6"/>
      <c r="AC65" s="6"/>
      <c r="AG65" s="6"/>
      <c r="AH65" s="6"/>
    </row>
    <row r="66" spans="1:34" ht="22.5">
      <c r="A66" s="114"/>
      <c r="B66" s="114"/>
      <c r="C66" s="10" t="s">
        <v>331</v>
      </c>
      <c r="D66" s="81" t="s">
        <v>245</v>
      </c>
      <c r="E66" s="18">
        <v>166.332</v>
      </c>
      <c r="F66" s="5">
        <v>13.86</v>
      </c>
      <c r="G66" s="5">
        <v>13.86</v>
      </c>
      <c r="H66" s="5">
        <v>13.86</v>
      </c>
      <c r="I66" s="5">
        <v>13.86</v>
      </c>
      <c r="J66" s="5">
        <v>13.86</v>
      </c>
      <c r="K66" s="5">
        <v>13.86</v>
      </c>
      <c r="L66" s="5">
        <v>13.86</v>
      </c>
      <c r="M66" s="5">
        <v>13.86</v>
      </c>
      <c r="N66" s="5">
        <v>13.86</v>
      </c>
      <c r="O66" s="5">
        <v>13.86</v>
      </c>
      <c r="P66" s="5">
        <v>13.86</v>
      </c>
      <c r="Q66" s="5">
        <v>13.87</v>
      </c>
      <c r="R66" s="37"/>
      <c r="S66" s="44">
        <f t="shared" si="2"/>
        <v>0</v>
      </c>
      <c r="T66" s="82"/>
      <c r="U66" s="83"/>
      <c r="V66" s="83"/>
      <c r="W66" s="44">
        <f t="shared" si="19"/>
        <v>0</v>
      </c>
      <c r="AB66" s="6"/>
      <c r="AC66" s="6"/>
      <c r="AG66" s="6"/>
      <c r="AH66" s="6"/>
    </row>
    <row r="67" spans="1:34" ht="22.5">
      <c r="A67" s="21"/>
      <c r="B67" s="21" t="s">
        <v>332</v>
      </c>
      <c r="C67" s="10" t="s">
        <v>264</v>
      </c>
      <c r="D67" s="81" t="s">
        <v>245</v>
      </c>
      <c r="E67" s="18">
        <v>275.89</v>
      </c>
      <c r="F67" s="5">
        <v>22.99</v>
      </c>
      <c r="G67" s="5">
        <v>22.99</v>
      </c>
      <c r="H67" s="5">
        <v>22.99</v>
      </c>
      <c r="I67" s="5">
        <v>22.99</v>
      </c>
      <c r="J67" s="5">
        <v>22.99</v>
      </c>
      <c r="K67" s="5">
        <v>22.99</v>
      </c>
      <c r="L67" s="5">
        <v>22.99</v>
      </c>
      <c r="M67" s="5">
        <v>22.99</v>
      </c>
      <c r="N67" s="5">
        <v>22.99</v>
      </c>
      <c r="O67" s="5">
        <v>22.99</v>
      </c>
      <c r="P67" s="5">
        <v>22.99</v>
      </c>
      <c r="Q67" s="5">
        <v>23</v>
      </c>
      <c r="R67" s="37"/>
      <c r="S67" s="44">
        <f t="shared" si="2"/>
        <v>0</v>
      </c>
      <c r="T67" s="82"/>
      <c r="U67" s="83"/>
      <c r="V67" s="83"/>
      <c r="W67" s="44">
        <f t="shared" si="19"/>
        <v>0</v>
      </c>
      <c r="AB67" s="6"/>
      <c r="AC67" s="6"/>
      <c r="AG67" s="6"/>
      <c r="AH67" s="6"/>
    </row>
    <row r="68" spans="1:34" ht="45">
      <c r="A68" s="21"/>
      <c r="B68" s="21" t="s">
        <v>339</v>
      </c>
      <c r="C68" s="10" t="s">
        <v>340</v>
      </c>
      <c r="D68" s="81" t="s">
        <v>245</v>
      </c>
      <c r="E68" s="18">
        <v>73.35</v>
      </c>
      <c r="F68" s="5">
        <v>6.11</v>
      </c>
      <c r="G68" s="5">
        <v>6.11</v>
      </c>
      <c r="H68" s="5">
        <v>6.11</v>
      </c>
      <c r="I68" s="5">
        <v>6.11</v>
      </c>
      <c r="J68" s="5">
        <v>6.11</v>
      </c>
      <c r="K68" s="5">
        <v>6.11</v>
      </c>
      <c r="L68" s="5">
        <v>6.11</v>
      </c>
      <c r="M68" s="5">
        <v>6.11</v>
      </c>
      <c r="N68" s="5">
        <v>6.11</v>
      </c>
      <c r="O68" s="5">
        <v>6.11</v>
      </c>
      <c r="P68" s="5">
        <v>6.11</v>
      </c>
      <c r="Q68" s="5">
        <v>6.14</v>
      </c>
      <c r="R68" s="37"/>
      <c r="S68" s="44">
        <f t="shared" si="2"/>
        <v>0</v>
      </c>
      <c r="T68" s="82"/>
      <c r="U68" s="83"/>
      <c r="V68" s="83"/>
      <c r="W68" s="44">
        <f t="shared" si="19"/>
        <v>0</v>
      </c>
      <c r="AB68" s="6"/>
      <c r="AC68" s="6"/>
      <c r="AG68" s="6"/>
      <c r="AH68" s="6"/>
    </row>
    <row r="69" spans="1:34" ht="11.25">
      <c r="A69" s="3"/>
      <c r="B69" s="10" t="s">
        <v>79</v>
      </c>
      <c r="C69" s="10"/>
      <c r="D69" s="3"/>
      <c r="E69" s="54">
        <f>SUM(E7:E68)</f>
        <v>62529.28199999999</v>
      </c>
      <c r="F69" s="54">
        <f aca="true" t="shared" si="21" ref="F69:Q69">SUM(F7:F68)</f>
        <v>5205.760833333333</v>
      </c>
      <c r="G69" s="54">
        <f t="shared" si="21"/>
        <v>5205.760833333333</v>
      </c>
      <c r="H69" s="54">
        <f t="shared" si="21"/>
        <v>5205.760833333333</v>
      </c>
      <c r="I69" s="54">
        <f t="shared" si="21"/>
        <v>5230.760833333333</v>
      </c>
      <c r="J69" s="54">
        <f t="shared" si="21"/>
        <v>5205.760833333333</v>
      </c>
      <c r="K69" s="54">
        <f t="shared" si="21"/>
        <v>5205.760833333333</v>
      </c>
      <c r="L69" s="54">
        <f t="shared" si="21"/>
        <v>5205.760833333333</v>
      </c>
      <c r="M69" s="54">
        <f t="shared" si="21"/>
        <v>5222.196666666666</v>
      </c>
      <c r="N69" s="54">
        <f t="shared" si="21"/>
        <v>5210.511666666667</v>
      </c>
      <c r="O69" s="54">
        <f t="shared" si="21"/>
        <v>5235.511666666667</v>
      </c>
      <c r="P69" s="54">
        <f t="shared" si="21"/>
        <v>5210.500833333334</v>
      </c>
      <c r="Q69" s="54">
        <f t="shared" si="21"/>
        <v>5210.860000000002</v>
      </c>
      <c r="R69" s="54">
        <f>SUM(R7:R66)</f>
        <v>883.3800000000002</v>
      </c>
      <c r="S69" s="54">
        <f>SUM(S7:S66)</f>
        <v>1049.5990646</v>
      </c>
      <c r="T69" s="54">
        <f>SUM(T7:T66)</f>
        <v>2.5975176</v>
      </c>
      <c r="U69" s="54">
        <f>SUM(U7:U66)</f>
        <v>77.46033899999999</v>
      </c>
      <c r="V69" s="54">
        <f>SUM(V7:V66)</f>
        <v>638.1724975999999</v>
      </c>
      <c r="W69" s="54">
        <f>SUM(W7:W68)</f>
        <v>0</v>
      </c>
      <c r="AB69" s="6"/>
      <c r="AC69" s="6"/>
      <c r="AG69" s="6"/>
      <c r="AH69" s="6"/>
    </row>
    <row r="70" spans="19:23" ht="11.25">
      <c r="S70" s="4" t="s">
        <v>141</v>
      </c>
      <c r="T70" s="38">
        <f>T69/12</f>
        <v>0.2164598</v>
      </c>
      <c r="U70" s="38">
        <f>U69/12</f>
        <v>6.455028249999999</v>
      </c>
      <c r="V70" s="38">
        <f>V69/12</f>
        <v>53.18104146666666</v>
      </c>
      <c r="W70" s="38">
        <f>W69/12</f>
        <v>0</v>
      </c>
    </row>
  </sheetData>
  <mergeCells count="57">
    <mergeCell ref="A14:A16"/>
    <mergeCell ref="A57:A58"/>
    <mergeCell ref="B57:B58"/>
    <mergeCell ref="B65:B66"/>
    <mergeCell ref="A65:A66"/>
    <mergeCell ref="B19:B20"/>
    <mergeCell ref="B48:B49"/>
    <mergeCell ref="A59:A64"/>
    <mergeCell ref="B59:B63"/>
    <mergeCell ref="B50:B51"/>
    <mergeCell ref="E5:E6"/>
    <mergeCell ref="F5:F6"/>
    <mergeCell ref="B43:B47"/>
    <mergeCell ref="B9:B11"/>
    <mergeCell ref="B4:B6"/>
    <mergeCell ref="C4:C6"/>
    <mergeCell ref="C14:C15"/>
    <mergeCell ref="E14:E15"/>
    <mergeCell ref="B14:B16"/>
    <mergeCell ref="D14:D15"/>
    <mergeCell ref="P5:P6"/>
    <mergeCell ref="Q5:Q6"/>
    <mergeCell ref="G5:G6"/>
    <mergeCell ref="H5:H6"/>
    <mergeCell ref="N5:N6"/>
    <mergeCell ref="M5:M6"/>
    <mergeCell ref="A3:Q3"/>
    <mergeCell ref="A1:Q1"/>
    <mergeCell ref="A2:Q2"/>
    <mergeCell ref="D4:D6"/>
    <mergeCell ref="I5:I6"/>
    <mergeCell ref="J5:J6"/>
    <mergeCell ref="K5:K6"/>
    <mergeCell ref="L5:L6"/>
    <mergeCell ref="E4:Q4"/>
    <mergeCell ref="O5:O6"/>
    <mergeCell ref="B53:B56"/>
    <mergeCell ref="V5:V6"/>
    <mergeCell ref="W5:W6"/>
    <mergeCell ref="R5:R6"/>
    <mergeCell ref="S5:S6"/>
    <mergeCell ref="T5:T6"/>
    <mergeCell ref="U5:U6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S14:S15"/>
    <mergeCell ref="O14:O15"/>
    <mergeCell ref="P14:P15"/>
    <mergeCell ref="Q14:Q15"/>
    <mergeCell ref="R14:R15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1">
      <pane ySplit="3" topLeftCell="BM4" activePane="bottomLeft" state="frozen"/>
      <selection pane="topLeft" activeCell="A1" sqref="A1"/>
      <selection pane="bottomLeft" activeCell="A3" sqref="A3:Q3"/>
    </sheetView>
  </sheetViews>
  <sheetFormatPr defaultColWidth="9.00390625" defaultRowHeight="12.75"/>
  <cols>
    <col min="1" max="1" width="4.625" style="0" customWidth="1"/>
    <col min="2" max="2" width="22.875" style="0" customWidth="1"/>
    <col min="3" max="3" width="12.00390625" style="0" customWidth="1"/>
    <col min="4" max="4" width="11.00390625" style="0" customWidth="1"/>
    <col min="5" max="5" width="8.375" style="0" customWidth="1"/>
    <col min="6" max="8" width="6.25390625" style="0" customWidth="1"/>
    <col min="9" max="9" width="6.875" style="0" customWidth="1"/>
    <col min="10" max="10" width="7.375" style="0" customWidth="1"/>
    <col min="11" max="11" width="6.875" style="0" customWidth="1"/>
    <col min="12" max="12" width="7.00390625" style="0" customWidth="1"/>
    <col min="13" max="13" width="6.625" style="0" customWidth="1"/>
    <col min="14" max="14" width="6.875" style="0" customWidth="1"/>
    <col min="15" max="15" width="7.125" style="0" customWidth="1"/>
    <col min="16" max="16" width="7.625" style="0" customWidth="1"/>
    <col min="17" max="17" width="8.125" style="0" customWidth="1"/>
    <col min="18" max="21" width="0" style="0" hidden="1" customWidth="1"/>
    <col min="22" max="22" width="11.25390625" style="0" hidden="1" customWidth="1"/>
    <col min="23" max="23" width="11.00390625" style="0" hidden="1" customWidth="1"/>
  </cols>
  <sheetData>
    <row r="1" spans="1:17" s="68" customFormat="1" ht="15">
      <c r="A1" s="98" t="s">
        <v>211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s="68" customFormat="1" ht="15">
      <c r="A2" s="99" t="s">
        <v>391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17" ht="12.75">
      <c r="A3" s="128" t="s">
        <v>279</v>
      </c>
      <c r="B3" s="129"/>
      <c r="C3" s="129"/>
      <c r="D3" s="130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31"/>
    </row>
    <row r="4" spans="1:17" ht="12.75">
      <c r="A4" s="120" t="s">
        <v>0</v>
      </c>
      <c r="B4" s="121" t="s">
        <v>45</v>
      </c>
      <c r="C4" s="120" t="s">
        <v>1</v>
      </c>
      <c r="D4" s="112" t="s">
        <v>39</v>
      </c>
      <c r="E4" s="116" t="s">
        <v>84</v>
      </c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7"/>
    </row>
    <row r="5" spans="1:23" ht="33.75" customHeight="1">
      <c r="A5" s="120"/>
      <c r="B5" s="121"/>
      <c r="C5" s="120"/>
      <c r="D5" s="113"/>
      <c r="E5" s="110" t="s">
        <v>163</v>
      </c>
      <c r="F5" s="112" t="s">
        <v>71</v>
      </c>
      <c r="G5" s="112" t="s">
        <v>72</v>
      </c>
      <c r="H5" s="115" t="s">
        <v>40</v>
      </c>
      <c r="I5" s="115" t="s">
        <v>73</v>
      </c>
      <c r="J5" s="115" t="s">
        <v>41</v>
      </c>
      <c r="K5" s="115" t="s">
        <v>42</v>
      </c>
      <c r="L5" s="115" t="s">
        <v>43</v>
      </c>
      <c r="M5" s="115" t="s">
        <v>74</v>
      </c>
      <c r="N5" s="115" t="s">
        <v>75</v>
      </c>
      <c r="O5" s="115" t="s">
        <v>76</v>
      </c>
      <c r="P5" s="115" t="s">
        <v>77</v>
      </c>
      <c r="Q5" s="115" t="s">
        <v>78</v>
      </c>
      <c r="R5" s="100" t="s">
        <v>135</v>
      </c>
      <c r="S5" s="100" t="s">
        <v>136</v>
      </c>
      <c r="T5" s="100" t="s">
        <v>138</v>
      </c>
      <c r="U5" s="100" t="s">
        <v>180</v>
      </c>
      <c r="V5" s="100" t="s">
        <v>140</v>
      </c>
      <c r="W5" s="100" t="s">
        <v>179</v>
      </c>
    </row>
    <row r="6" spans="1:23" ht="12.75">
      <c r="A6" s="120"/>
      <c r="B6" s="121"/>
      <c r="C6" s="120"/>
      <c r="D6" s="114"/>
      <c r="E6" s="111"/>
      <c r="F6" s="114"/>
      <c r="G6" s="114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87"/>
      <c r="S6" s="87"/>
      <c r="T6" s="87"/>
      <c r="U6" s="87"/>
      <c r="V6" s="87"/>
      <c r="W6" s="87"/>
    </row>
    <row r="7" spans="1:23" ht="33.75">
      <c r="A7" s="112">
        <v>1</v>
      </c>
      <c r="B7" s="112" t="s">
        <v>47</v>
      </c>
      <c r="C7" s="3" t="s">
        <v>358</v>
      </c>
      <c r="D7" s="81" t="s">
        <v>310</v>
      </c>
      <c r="E7" s="53">
        <f>F7+G7+H7+I7+J7+K7+L7+M7+N7+O7+P7+Q7</f>
        <v>61.50000000000001</v>
      </c>
      <c r="F7" s="14">
        <v>5.1</v>
      </c>
      <c r="G7" s="14">
        <v>5.1</v>
      </c>
      <c r="H7" s="14">
        <v>5.1</v>
      </c>
      <c r="I7" s="14">
        <v>5.1</v>
      </c>
      <c r="J7" s="14">
        <v>5.1</v>
      </c>
      <c r="K7" s="14">
        <v>5.1</v>
      </c>
      <c r="L7" s="14">
        <v>5.1</v>
      </c>
      <c r="M7" s="14">
        <v>5.1</v>
      </c>
      <c r="N7" s="14">
        <v>5.1</v>
      </c>
      <c r="O7" s="14">
        <v>5.1</v>
      </c>
      <c r="P7" s="14">
        <v>5.1</v>
      </c>
      <c r="Q7" s="14">
        <v>5.4</v>
      </c>
      <c r="R7" s="22"/>
      <c r="S7" s="42"/>
      <c r="T7" s="22"/>
      <c r="U7" s="22"/>
      <c r="V7" s="22"/>
      <c r="W7" s="22"/>
    </row>
    <row r="8" spans="1:23" ht="22.5" customHeight="1">
      <c r="A8" s="114"/>
      <c r="B8" s="114"/>
      <c r="C8" s="10" t="s">
        <v>359</v>
      </c>
      <c r="D8" s="81" t="s">
        <v>310</v>
      </c>
      <c r="E8" s="53">
        <f>F8+G8+H8+I8+J8+K8+L8+M8+N8+O8+P8+Q8</f>
        <v>116.29999999999998</v>
      </c>
      <c r="F8" s="14">
        <v>9.69</v>
      </c>
      <c r="G8" s="14">
        <v>9.69</v>
      </c>
      <c r="H8" s="14">
        <v>9.69</v>
      </c>
      <c r="I8" s="14">
        <v>9.69</v>
      </c>
      <c r="J8" s="14">
        <v>9.69</v>
      </c>
      <c r="K8" s="14">
        <v>9.69</v>
      </c>
      <c r="L8" s="14">
        <v>9.69</v>
      </c>
      <c r="M8" s="14">
        <v>9.69</v>
      </c>
      <c r="N8" s="14">
        <v>9.69</v>
      </c>
      <c r="O8" s="14">
        <v>9.69</v>
      </c>
      <c r="P8" s="14">
        <v>9.69</v>
      </c>
      <c r="Q8" s="14">
        <v>9.71</v>
      </c>
      <c r="R8" s="22">
        <v>28.06</v>
      </c>
      <c r="S8" s="50">
        <f>R8*E8/1000</f>
        <v>3.2633779999999994</v>
      </c>
      <c r="T8" s="22"/>
      <c r="U8" s="22"/>
      <c r="V8" s="51">
        <f>S8</f>
        <v>3.2633779999999994</v>
      </c>
      <c r="W8" s="35"/>
    </row>
    <row r="9" spans="1:23" ht="22.5" customHeight="1">
      <c r="A9" s="23">
        <v>2</v>
      </c>
      <c r="B9" s="23" t="s">
        <v>48</v>
      </c>
      <c r="C9" s="10" t="s">
        <v>312</v>
      </c>
      <c r="D9" s="80" t="s">
        <v>245</v>
      </c>
      <c r="E9" s="14">
        <v>275.89</v>
      </c>
      <c r="F9" s="14">
        <f aca="true" t="shared" si="0" ref="F9:F42">E9/12</f>
        <v>22.99083333333333</v>
      </c>
      <c r="G9" s="14">
        <f aca="true" t="shared" si="1" ref="G9:H16">F9</f>
        <v>22.99083333333333</v>
      </c>
      <c r="H9" s="14">
        <f t="shared" si="1"/>
        <v>22.99083333333333</v>
      </c>
      <c r="I9" s="14">
        <f aca="true" t="shared" si="2" ref="I9:Q25">H9</f>
        <v>22.99083333333333</v>
      </c>
      <c r="J9" s="14">
        <f t="shared" si="2"/>
        <v>22.99083333333333</v>
      </c>
      <c r="K9" s="14">
        <f t="shared" si="2"/>
        <v>22.99083333333333</v>
      </c>
      <c r="L9" s="14">
        <f t="shared" si="2"/>
        <v>22.99083333333333</v>
      </c>
      <c r="M9" s="14">
        <f t="shared" si="2"/>
        <v>22.99083333333333</v>
      </c>
      <c r="N9" s="14">
        <f t="shared" si="2"/>
        <v>22.99083333333333</v>
      </c>
      <c r="O9" s="14">
        <f t="shared" si="2"/>
        <v>22.99083333333333</v>
      </c>
      <c r="P9" s="14">
        <f t="shared" si="2"/>
        <v>22.99083333333333</v>
      </c>
      <c r="Q9" s="14">
        <v>23</v>
      </c>
      <c r="R9" s="22">
        <v>28.06</v>
      </c>
      <c r="S9" s="50">
        <f aca="true" t="shared" si="3" ref="S9:S85">R9*E9/1000</f>
        <v>7.7414733999999985</v>
      </c>
      <c r="T9" s="22"/>
      <c r="U9" s="22"/>
      <c r="V9" s="51">
        <f aca="true" t="shared" si="4" ref="V9:V63">S9</f>
        <v>7.7414733999999985</v>
      </c>
      <c r="W9" s="35"/>
    </row>
    <row r="10" spans="1:23" ht="22.5" customHeight="1">
      <c r="A10" s="23">
        <v>3</v>
      </c>
      <c r="B10" s="112" t="s">
        <v>49</v>
      </c>
      <c r="C10" s="10" t="s">
        <v>3</v>
      </c>
      <c r="D10" s="81" t="s">
        <v>310</v>
      </c>
      <c r="E10" s="14">
        <v>24.6</v>
      </c>
      <c r="F10" s="14">
        <v>2.1</v>
      </c>
      <c r="G10" s="14">
        <f t="shared" si="1"/>
        <v>2.1</v>
      </c>
      <c r="H10" s="14">
        <f t="shared" si="1"/>
        <v>2.1</v>
      </c>
      <c r="I10" s="14">
        <f t="shared" si="2"/>
        <v>2.1</v>
      </c>
      <c r="J10" s="14">
        <f t="shared" si="2"/>
        <v>2.1</v>
      </c>
      <c r="K10" s="14">
        <f t="shared" si="2"/>
        <v>2.1</v>
      </c>
      <c r="L10" s="14">
        <f>K10</f>
        <v>2.1</v>
      </c>
      <c r="M10" s="14">
        <f t="shared" si="2"/>
        <v>2.1</v>
      </c>
      <c r="N10" s="14">
        <f t="shared" si="2"/>
        <v>2.1</v>
      </c>
      <c r="O10" s="14">
        <f>N10</f>
        <v>2.1</v>
      </c>
      <c r="P10" s="15">
        <f t="shared" si="2"/>
        <v>2.1</v>
      </c>
      <c r="Q10" s="14">
        <v>1.5</v>
      </c>
      <c r="R10" s="22">
        <v>28.06</v>
      </c>
      <c r="S10" s="50">
        <f t="shared" si="3"/>
        <v>0.690276</v>
      </c>
      <c r="T10" s="22"/>
      <c r="U10" s="22"/>
      <c r="V10" s="51">
        <f t="shared" si="4"/>
        <v>0.690276</v>
      </c>
      <c r="W10" s="35"/>
    </row>
    <row r="11" spans="1:23" ht="22.5" customHeight="1">
      <c r="A11" s="11"/>
      <c r="B11" s="113"/>
      <c r="C11" s="10" t="s">
        <v>318</v>
      </c>
      <c r="D11" s="81" t="s">
        <v>310</v>
      </c>
      <c r="E11" s="14">
        <v>69.5</v>
      </c>
      <c r="F11" s="14">
        <v>5.8</v>
      </c>
      <c r="G11" s="14">
        <f t="shared" si="1"/>
        <v>5.8</v>
      </c>
      <c r="H11" s="14">
        <f t="shared" si="1"/>
        <v>5.8</v>
      </c>
      <c r="I11" s="14">
        <f t="shared" si="2"/>
        <v>5.8</v>
      </c>
      <c r="J11" s="14">
        <f t="shared" si="2"/>
        <v>5.8</v>
      </c>
      <c r="K11" s="14">
        <f t="shared" si="2"/>
        <v>5.8</v>
      </c>
      <c r="L11" s="14">
        <f t="shared" si="2"/>
        <v>5.8</v>
      </c>
      <c r="M11" s="14">
        <f>L11</f>
        <v>5.8</v>
      </c>
      <c r="N11" s="14">
        <f t="shared" si="2"/>
        <v>5.8</v>
      </c>
      <c r="O11" s="14">
        <f t="shared" si="2"/>
        <v>5.8</v>
      </c>
      <c r="P11" s="15">
        <v>5.8</v>
      </c>
      <c r="Q11" s="14">
        <v>5.7</v>
      </c>
      <c r="R11" s="22">
        <v>28.06</v>
      </c>
      <c r="S11" s="50">
        <f t="shared" si="3"/>
        <v>1.9501699999999997</v>
      </c>
      <c r="T11" s="22"/>
      <c r="U11" s="22"/>
      <c r="V11" s="51">
        <f t="shared" si="4"/>
        <v>1.9501699999999997</v>
      </c>
      <c r="W11" s="35"/>
    </row>
    <row r="12" spans="1:23" ht="34.5" customHeight="1">
      <c r="A12" s="21"/>
      <c r="B12" s="114"/>
      <c r="C12" s="10" t="s">
        <v>360</v>
      </c>
      <c r="D12" s="81" t="s">
        <v>310</v>
      </c>
      <c r="E12" s="14">
        <v>610.8</v>
      </c>
      <c r="F12" s="14">
        <f t="shared" si="0"/>
        <v>50.9</v>
      </c>
      <c r="G12" s="14">
        <f t="shared" si="1"/>
        <v>50.9</v>
      </c>
      <c r="H12" s="14">
        <f t="shared" si="1"/>
        <v>50.9</v>
      </c>
      <c r="I12" s="14">
        <f t="shared" si="2"/>
        <v>50.9</v>
      </c>
      <c r="J12" s="14">
        <f t="shared" si="2"/>
        <v>50.9</v>
      </c>
      <c r="K12" s="14">
        <f t="shared" si="2"/>
        <v>50.9</v>
      </c>
      <c r="L12" s="14">
        <f t="shared" si="2"/>
        <v>50.9</v>
      </c>
      <c r="M12" s="14">
        <f t="shared" si="2"/>
        <v>50.9</v>
      </c>
      <c r="N12" s="14">
        <f t="shared" si="2"/>
        <v>50.9</v>
      </c>
      <c r="O12" s="14">
        <f t="shared" si="2"/>
        <v>50.9</v>
      </c>
      <c r="P12" s="15">
        <f>O12</f>
        <v>50.9</v>
      </c>
      <c r="Q12" s="14">
        <f t="shared" si="2"/>
        <v>50.9</v>
      </c>
      <c r="R12" s="22">
        <v>28.06</v>
      </c>
      <c r="S12" s="50">
        <f t="shared" si="3"/>
        <v>17.139048</v>
      </c>
      <c r="T12" s="22"/>
      <c r="U12" s="22"/>
      <c r="V12" s="51">
        <f t="shared" si="4"/>
        <v>17.139048</v>
      </c>
      <c r="W12" s="35"/>
    </row>
    <row r="13" spans="1:23" ht="21.75" customHeight="1">
      <c r="A13" s="23">
        <v>4</v>
      </c>
      <c r="B13" s="112" t="s">
        <v>50</v>
      </c>
      <c r="C13" s="10" t="s">
        <v>3</v>
      </c>
      <c r="D13" s="81" t="s">
        <v>310</v>
      </c>
      <c r="E13" s="14">
        <v>13.4</v>
      </c>
      <c r="F13" s="14">
        <f t="shared" si="0"/>
        <v>1.1166666666666667</v>
      </c>
      <c r="G13" s="14">
        <f t="shared" si="1"/>
        <v>1.1166666666666667</v>
      </c>
      <c r="H13" s="14">
        <f t="shared" si="1"/>
        <v>1.1166666666666667</v>
      </c>
      <c r="I13" s="14">
        <f t="shared" si="2"/>
        <v>1.1166666666666667</v>
      </c>
      <c r="J13" s="14">
        <f t="shared" si="2"/>
        <v>1.1166666666666667</v>
      </c>
      <c r="K13" s="14">
        <f t="shared" si="2"/>
        <v>1.1166666666666667</v>
      </c>
      <c r="L13" s="14">
        <f t="shared" si="2"/>
        <v>1.1166666666666667</v>
      </c>
      <c r="M13" s="14">
        <f t="shared" si="2"/>
        <v>1.1166666666666667</v>
      </c>
      <c r="N13" s="14">
        <v>1.12</v>
      </c>
      <c r="O13" s="14">
        <f t="shared" si="2"/>
        <v>1.12</v>
      </c>
      <c r="P13" s="15">
        <f>O13</f>
        <v>1.12</v>
      </c>
      <c r="Q13" s="14">
        <v>1.08</v>
      </c>
      <c r="R13" s="22">
        <v>28.06</v>
      </c>
      <c r="S13" s="50">
        <f t="shared" si="3"/>
        <v>0.376004</v>
      </c>
      <c r="T13" s="22"/>
      <c r="U13" s="22"/>
      <c r="V13" s="51">
        <f t="shared" si="4"/>
        <v>0.376004</v>
      </c>
      <c r="W13" s="35"/>
    </row>
    <row r="14" spans="1:23" ht="24.75" customHeight="1">
      <c r="A14" s="21"/>
      <c r="B14" s="114"/>
      <c r="C14" s="10" t="s">
        <v>361</v>
      </c>
      <c r="D14" s="81" t="s">
        <v>310</v>
      </c>
      <c r="E14" s="14">
        <v>139.4</v>
      </c>
      <c r="F14" s="14">
        <f t="shared" si="0"/>
        <v>11.616666666666667</v>
      </c>
      <c r="G14" s="14">
        <f t="shared" si="1"/>
        <v>11.616666666666667</v>
      </c>
      <c r="H14" s="14">
        <f t="shared" si="1"/>
        <v>11.616666666666667</v>
      </c>
      <c r="I14" s="14">
        <f t="shared" si="2"/>
        <v>11.616666666666667</v>
      </c>
      <c r="J14" s="14">
        <f t="shared" si="2"/>
        <v>11.616666666666667</v>
      </c>
      <c r="K14" s="14">
        <f t="shared" si="2"/>
        <v>11.616666666666667</v>
      </c>
      <c r="L14" s="14">
        <f t="shared" si="2"/>
        <v>11.616666666666667</v>
      </c>
      <c r="M14" s="14">
        <f t="shared" si="2"/>
        <v>11.616666666666667</v>
      </c>
      <c r="N14" s="14">
        <v>11.62</v>
      </c>
      <c r="O14" s="14">
        <f>N14</f>
        <v>11.62</v>
      </c>
      <c r="P14" s="15">
        <f t="shared" si="2"/>
        <v>11.62</v>
      </c>
      <c r="Q14" s="14">
        <v>11.58</v>
      </c>
      <c r="R14" s="22">
        <v>28.06</v>
      </c>
      <c r="S14" s="50">
        <f t="shared" si="3"/>
        <v>3.911564</v>
      </c>
      <c r="T14" s="22"/>
      <c r="U14" s="22"/>
      <c r="V14" s="51">
        <f t="shared" si="4"/>
        <v>3.911564</v>
      </c>
      <c r="W14" s="35"/>
    </row>
    <row r="15" spans="1:23" ht="25.5" customHeight="1">
      <c r="A15" s="23">
        <v>5</v>
      </c>
      <c r="B15" s="112" t="s">
        <v>51</v>
      </c>
      <c r="C15" s="10" t="s">
        <v>363</v>
      </c>
      <c r="D15" s="81" t="s">
        <v>310</v>
      </c>
      <c r="E15" s="14">
        <v>373.25</v>
      </c>
      <c r="F15" s="14">
        <v>31.1</v>
      </c>
      <c r="G15" s="14">
        <v>31.1</v>
      </c>
      <c r="H15" s="14">
        <v>31.1</v>
      </c>
      <c r="I15" s="14">
        <v>31.1</v>
      </c>
      <c r="J15" s="14">
        <v>31.1</v>
      </c>
      <c r="K15" s="14">
        <v>31.1</v>
      </c>
      <c r="L15" s="14">
        <v>31.1</v>
      </c>
      <c r="M15" s="14">
        <v>31.1</v>
      </c>
      <c r="N15" s="14">
        <v>31.1</v>
      </c>
      <c r="O15" s="14">
        <v>31.1</v>
      </c>
      <c r="P15" s="14">
        <v>31.1</v>
      </c>
      <c r="Q15" s="14">
        <v>31.15</v>
      </c>
      <c r="R15" s="22">
        <v>28.06</v>
      </c>
      <c r="S15" s="50">
        <f t="shared" si="3"/>
        <v>10.473394999999998</v>
      </c>
      <c r="T15" s="22"/>
      <c r="U15" s="22"/>
      <c r="V15" s="51">
        <f t="shared" si="4"/>
        <v>10.473394999999998</v>
      </c>
      <c r="W15" s="35"/>
    </row>
    <row r="16" spans="1:23" ht="25.5" customHeight="1">
      <c r="A16" s="11"/>
      <c r="B16" s="113"/>
      <c r="C16" s="10" t="s">
        <v>362</v>
      </c>
      <c r="D16" s="81" t="s">
        <v>310</v>
      </c>
      <c r="E16" s="14">
        <v>55.5</v>
      </c>
      <c r="F16" s="14">
        <f t="shared" si="0"/>
        <v>4.625</v>
      </c>
      <c r="G16" s="14">
        <f t="shared" si="1"/>
        <v>4.625</v>
      </c>
      <c r="H16" s="14">
        <f t="shared" si="1"/>
        <v>4.625</v>
      </c>
      <c r="I16" s="14">
        <f t="shared" si="2"/>
        <v>4.625</v>
      </c>
      <c r="J16" s="14">
        <f t="shared" si="2"/>
        <v>4.625</v>
      </c>
      <c r="K16" s="14">
        <f t="shared" si="2"/>
        <v>4.625</v>
      </c>
      <c r="L16" s="14">
        <v>4.63</v>
      </c>
      <c r="M16" s="14">
        <f>L16</f>
        <v>4.63</v>
      </c>
      <c r="N16" s="14">
        <f>M16</f>
        <v>4.63</v>
      </c>
      <c r="O16" s="14">
        <f>N16</f>
        <v>4.63</v>
      </c>
      <c r="P16" s="14">
        <f>O16</f>
        <v>4.63</v>
      </c>
      <c r="Q16" s="14">
        <v>4.57</v>
      </c>
      <c r="R16" s="22"/>
      <c r="S16" s="50">
        <f t="shared" si="3"/>
        <v>0</v>
      </c>
      <c r="T16" s="22"/>
      <c r="U16" s="22"/>
      <c r="V16" s="51">
        <f t="shared" si="4"/>
        <v>0</v>
      </c>
      <c r="W16" s="35"/>
    </row>
    <row r="17" spans="1:23" ht="21" customHeight="1">
      <c r="A17" s="23">
        <v>6</v>
      </c>
      <c r="B17" s="112" t="s">
        <v>5</v>
      </c>
      <c r="C17" s="10" t="s">
        <v>313</v>
      </c>
      <c r="D17" s="80" t="s">
        <v>245</v>
      </c>
      <c r="E17" s="14">
        <v>602.58</v>
      </c>
      <c r="F17" s="14">
        <f t="shared" si="0"/>
        <v>50.215</v>
      </c>
      <c r="G17" s="14">
        <f>F17</f>
        <v>50.215</v>
      </c>
      <c r="H17" s="14">
        <f>G17</f>
        <v>50.215</v>
      </c>
      <c r="I17" s="14">
        <f t="shared" si="2"/>
        <v>50.215</v>
      </c>
      <c r="J17" s="14">
        <f t="shared" si="2"/>
        <v>50.215</v>
      </c>
      <c r="K17" s="14">
        <f t="shared" si="2"/>
        <v>50.215</v>
      </c>
      <c r="L17" s="14">
        <f t="shared" si="2"/>
        <v>50.215</v>
      </c>
      <c r="M17" s="14">
        <f t="shared" si="2"/>
        <v>50.215</v>
      </c>
      <c r="N17" s="14">
        <v>50.22</v>
      </c>
      <c r="O17" s="14">
        <f t="shared" si="2"/>
        <v>50.22</v>
      </c>
      <c r="P17" s="15">
        <f t="shared" si="2"/>
        <v>50.22</v>
      </c>
      <c r="Q17" s="14">
        <v>50.16</v>
      </c>
      <c r="R17" s="22">
        <v>28.06</v>
      </c>
      <c r="S17" s="50">
        <f t="shared" si="3"/>
        <v>16.908394800000003</v>
      </c>
      <c r="T17" s="22"/>
      <c r="U17" s="22"/>
      <c r="V17" s="51">
        <f t="shared" si="4"/>
        <v>16.908394800000003</v>
      </c>
      <c r="W17" s="35"/>
    </row>
    <row r="18" spans="1:23" ht="21" customHeight="1">
      <c r="A18" s="11"/>
      <c r="B18" s="113"/>
      <c r="C18" s="10" t="s">
        <v>173</v>
      </c>
      <c r="D18" s="80" t="s">
        <v>245</v>
      </c>
      <c r="E18" s="14">
        <v>24.65</v>
      </c>
      <c r="F18" s="14">
        <f t="shared" si="0"/>
        <v>2.0541666666666667</v>
      </c>
      <c r="G18" s="14">
        <f>F18</f>
        <v>2.0541666666666667</v>
      </c>
      <c r="H18" s="14">
        <f>G18</f>
        <v>2.0541666666666667</v>
      </c>
      <c r="I18" s="14">
        <f t="shared" si="2"/>
        <v>2.0541666666666667</v>
      </c>
      <c r="J18" s="14">
        <f t="shared" si="2"/>
        <v>2.0541666666666667</v>
      </c>
      <c r="K18" s="14">
        <f t="shared" si="2"/>
        <v>2.0541666666666667</v>
      </c>
      <c r="L18" s="14">
        <f t="shared" si="2"/>
        <v>2.0541666666666667</v>
      </c>
      <c r="M18" s="14">
        <f t="shared" si="2"/>
        <v>2.0541666666666667</v>
      </c>
      <c r="N18" s="14">
        <f>M18</f>
        <v>2.0541666666666667</v>
      </c>
      <c r="O18" s="14">
        <f>N18</f>
        <v>2.0541666666666667</v>
      </c>
      <c r="P18" s="14">
        <v>2.05</v>
      </c>
      <c r="Q18" s="14">
        <v>2.1</v>
      </c>
      <c r="R18" s="22"/>
      <c r="S18" s="50">
        <f t="shared" si="3"/>
        <v>0</v>
      </c>
      <c r="T18" s="22"/>
      <c r="U18" s="22"/>
      <c r="V18" s="51">
        <f t="shared" si="4"/>
        <v>0</v>
      </c>
      <c r="W18" s="35"/>
    </row>
    <row r="19" spans="1:23" ht="22.5">
      <c r="A19" s="21"/>
      <c r="B19" s="114"/>
      <c r="C19" s="10" t="s">
        <v>315</v>
      </c>
      <c r="D19" s="80" t="s">
        <v>245</v>
      </c>
      <c r="E19" s="9">
        <v>197.8</v>
      </c>
      <c r="F19" s="14">
        <f t="shared" si="0"/>
        <v>16.483333333333334</v>
      </c>
      <c r="G19" s="14">
        <f aca="true" t="shared" si="5" ref="G19:H29">F19</f>
        <v>16.483333333333334</v>
      </c>
      <c r="H19" s="14">
        <f t="shared" si="5"/>
        <v>16.483333333333334</v>
      </c>
      <c r="I19" s="14">
        <f t="shared" si="2"/>
        <v>16.483333333333334</v>
      </c>
      <c r="J19" s="14">
        <f t="shared" si="2"/>
        <v>16.483333333333334</v>
      </c>
      <c r="K19" s="14">
        <f t="shared" si="2"/>
        <v>16.483333333333334</v>
      </c>
      <c r="L19" s="14">
        <f t="shared" si="2"/>
        <v>16.483333333333334</v>
      </c>
      <c r="M19" s="14">
        <f t="shared" si="2"/>
        <v>16.483333333333334</v>
      </c>
      <c r="N19" s="14">
        <f t="shared" si="2"/>
        <v>16.483333333333334</v>
      </c>
      <c r="O19" s="14">
        <f t="shared" si="2"/>
        <v>16.483333333333334</v>
      </c>
      <c r="P19" s="15">
        <f t="shared" si="2"/>
        <v>16.483333333333334</v>
      </c>
      <c r="Q19" s="14">
        <v>16.52</v>
      </c>
      <c r="R19" s="22">
        <v>28.06</v>
      </c>
      <c r="S19" s="50">
        <f t="shared" si="3"/>
        <v>5.550268</v>
      </c>
      <c r="T19" s="22"/>
      <c r="U19" s="22"/>
      <c r="V19" s="51">
        <f t="shared" si="4"/>
        <v>5.550268</v>
      </c>
      <c r="W19" s="35"/>
    </row>
    <row r="20" spans="1:23" ht="24" customHeight="1">
      <c r="A20" s="23">
        <v>7</v>
      </c>
      <c r="B20" s="112" t="s">
        <v>6</v>
      </c>
      <c r="C20" s="10" t="s">
        <v>3</v>
      </c>
      <c r="D20" s="81" t="s">
        <v>310</v>
      </c>
      <c r="E20" s="14">
        <v>19.2</v>
      </c>
      <c r="F20" s="14">
        <f t="shared" si="0"/>
        <v>1.5999999999999999</v>
      </c>
      <c r="G20" s="14">
        <f t="shared" si="5"/>
        <v>1.5999999999999999</v>
      </c>
      <c r="H20" s="14">
        <f t="shared" si="5"/>
        <v>1.5999999999999999</v>
      </c>
      <c r="I20" s="14">
        <f t="shared" si="2"/>
        <v>1.5999999999999999</v>
      </c>
      <c r="J20" s="14">
        <f t="shared" si="2"/>
        <v>1.5999999999999999</v>
      </c>
      <c r="K20" s="14">
        <f t="shared" si="2"/>
        <v>1.5999999999999999</v>
      </c>
      <c r="L20" s="14">
        <f t="shared" si="2"/>
        <v>1.5999999999999999</v>
      </c>
      <c r="M20" s="14">
        <f t="shared" si="2"/>
        <v>1.5999999999999999</v>
      </c>
      <c r="N20" s="14">
        <f t="shared" si="2"/>
        <v>1.5999999999999999</v>
      </c>
      <c r="O20" s="14">
        <f t="shared" si="2"/>
        <v>1.5999999999999999</v>
      </c>
      <c r="P20" s="15">
        <f t="shared" si="2"/>
        <v>1.5999999999999999</v>
      </c>
      <c r="Q20" s="14">
        <f t="shared" si="2"/>
        <v>1.5999999999999999</v>
      </c>
      <c r="R20" s="22">
        <v>28.06</v>
      </c>
      <c r="S20" s="50">
        <f t="shared" si="3"/>
        <v>0.5387519999999999</v>
      </c>
      <c r="T20" s="22"/>
      <c r="U20" s="22"/>
      <c r="V20" s="51">
        <f t="shared" si="4"/>
        <v>0.5387519999999999</v>
      </c>
      <c r="W20" s="35"/>
    </row>
    <row r="21" spans="1:23" ht="21" customHeight="1">
      <c r="A21" s="11"/>
      <c r="B21" s="113"/>
      <c r="C21" s="10" t="s">
        <v>364</v>
      </c>
      <c r="D21" s="81" t="s">
        <v>310</v>
      </c>
      <c r="E21" s="14">
        <v>816.9</v>
      </c>
      <c r="F21" s="14">
        <f t="shared" si="0"/>
        <v>68.075</v>
      </c>
      <c r="G21" s="14">
        <f t="shared" si="5"/>
        <v>68.075</v>
      </c>
      <c r="H21" s="14">
        <f t="shared" si="5"/>
        <v>68.075</v>
      </c>
      <c r="I21" s="14">
        <f t="shared" si="2"/>
        <v>68.075</v>
      </c>
      <c r="J21" s="14">
        <f t="shared" si="2"/>
        <v>68.075</v>
      </c>
      <c r="K21" s="14">
        <f t="shared" si="2"/>
        <v>68.075</v>
      </c>
      <c r="L21" s="14">
        <v>68.08</v>
      </c>
      <c r="M21" s="14">
        <f t="shared" si="2"/>
        <v>68.08</v>
      </c>
      <c r="N21" s="14">
        <f t="shared" si="2"/>
        <v>68.08</v>
      </c>
      <c r="O21" s="14">
        <f t="shared" si="2"/>
        <v>68.08</v>
      </c>
      <c r="P21" s="15">
        <f t="shared" si="2"/>
        <v>68.08</v>
      </c>
      <c r="Q21" s="14">
        <v>68.02</v>
      </c>
      <c r="R21" s="22">
        <v>28.06</v>
      </c>
      <c r="S21" s="50">
        <f t="shared" si="3"/>
        <v>22.922214</v>
      </c>
      <c r="T21" s="22"/>
      <c r="U21" s="22"/>
      <c r="V21" s="51">
        <f t="shared" si="4"/>
        <v>22.922214</v>
      </c>
      <c r="W21" s="35"/>
    </row>
    <row r="22" spans="1:23" ht="34.5" customHeight="1">
      <c r="A22" s="21"/>
      <c r="B22" s="114"/>
      <c r="C22" s="10" t="s">
        <v>365</v>
      </c>
      <c r="D22" s="81" t="s">
        <v>310</v>
      </c>
      <c r="E22" s="9">
        <v>171.52</v>
      </c>
      <c r="F22" s="14">
        <f t="shared" si="0"/>
        <v>14.293333333333335</v>
      </c>
      <c r="G22" s="14">
        <f t="shared" si="5"/>
        <v>14.293333333333335</v>
      </c>
      <c r="H22" s="14">
        <f t="shared" si="5"/>
        <v>14.293333333333335</v>
      </c>
      <c r="I22" s="14">
        <f t="shared" si="2"/>
        <v>14.293333333333335</v>
      </c>
      <c r="J22" s="14">
        <f t="shared" si="2"/>
        <v>14.293333333333335</v>
      </c>
      <c r="K22" s="14">
        <f t="shared" si="2"/>
        <v>14.293333333333335</v>
      </c>
      <c r="L22" s="14">
        <f t="shared" si="2"/>
        <v>14.293333333333335</v>
      </c>
      <c r="M22" s="14">
        <f t="shared" si="2"/>
        <v>14.293333333333335</v>
      </c>
      <c r="N22" s="14">
        <v>14.29</v>
      </c>
      <c r="O22" s="14">
        <f t="shared" si="2"/>
        <v>14.29</v>
      </c>
      <c r="P22" s="15">
        <f t="shared" si="2"/>
        <v>14.29</v>
      </c>
      <c r="Q22" s="14">
        <v>14.33</v>
      </c>
      <c r="R22" s="22">
        <v>28.06</v>
      </c>
      <c r="S22" s="50">
        <f t="shared" si="3"/>
        <v>4.8128512</v>
      </c>
      <c r="T22" s="22"/>
      <c r="U22" s="22"/>
      <c r="V22" s="51">
        <f t="shared" si="4"/>
        <v>4.8128512</v>
      </c>
      <c r="W22" s="35"/>
    </row>
    <row r="23" spans="1:23" ht="22.5" customHeight="1">
      <c r="A23" s="23">
        <v>8</v>
      </c>
      <c r="B23" s="112" t="s">
        <v>8</v>
      </c>
      <c r="C23" s="10" t="s">
        <v>367</v>
      </c>
      <c r="D23" s="81" t="s">
        <v>310</v>
      </c>
      <c r="E23" s="9">
        <v>695.63</v>
      </c>
      <c r="F23" s="14">
        <f t="shared" si="0"/>
        <v>57.969166666666666</v>
      </c>
      <c r="G23" s="14">
        <f t="shared" si="5"/>
        <v>57.969166666666666</v>
      </c>
      <c r="H23" s="14">
        <f t="shared" si="5"/>
        <v>57.969166666666666</v>
      </c>
      <c r="I23" s="14">
        <f t="shared" si="2"/>
        <v>57.969166666666666</v>
      </c>
      <c r="J23" s="14">
        <f t="shared" si="2"/>
        <v>57.969166666666666</v>
      </c>
      <c r="K23" s="14">
        <f t="shared" si="2"/>
        <v>57.969166666666666</v>
      </c>
      <c r="L23" s="14">
        <f t="shared" si="2"/>
        <v>57.969166666666666</v>
      </c>
      <c r="M23" s="14">
        <f t="shared" si="2"/>
        <v>57.969166666666666</v>
      </c>
      <c r="N23" s="14">
        <f t="shared" si="2"/>
        <v>57.969166666666666</v>
      </c>
      <c r="O23" s="14">
        <f t="shared" si="2"/>
        <v>57.969166666666666</v>
      </c>
      <c r="P23" s="15">
        <f t="shared" si="2"/>
        <v>57.969166666666666</v>
      </c>
      <c r="Q23" s="14">
        <v>57.96</v>
      </c>
      <c r="R23" s="22">
        <v>28.06</v>
      </c>
      <c r="S23" s="50">
        <f t="shared" si="3"/>
        <v>19.519377799999997</v>
      </c>
      <c r="T23" s="22"/>
      <c r="U23" s="22"/>
      <c r="V23" s="51">
        <f t="shared" si="4"/>
        <v>19.519377799999997</v>
      </c>
      <c r="W23" s="35"/>
    </row>
    <row r="24" spans="1:23" ht="22.5" customHeight="1">
      <c r="A24" s="11"/>
      <c r="B24" s="113"/>
      <c r="C24" s="10" t="s">
        <v>366</v>
      </c>
      <c r="D24" s="81" t="s">
        <v>310</v>
      </c>
      <c r="E24" s="14">
        <v>397.5</v>
      </c>
      <c r="F24" s="14">
        <f t="shared" si="0"/>
        <v>33.125</v>
      </c>
      <c r="G24" s="14">
        <f t="shared" si="5"/>
        <v>33.125</v>
      </c>
      <c r="H24" s="14">
        <f t="shared" si="5"/>
        <v>33.125</v>
      </c>
      <c r="I24" s="14">
        <f t="shared" si="2"/>
        <v>33.125</v>
      </c>
      <c r="J24" s="14">
        <f t="shared" si="2"/>
        <v>33.125</v>
      </c>
      <c r="K24" s="14">
        <f t="shared" si="2"/>
        <v>33.125</v>
      </c>
      <c r="L24" s="14">
        <v>33.13</v>
      </c>
      <c r="M24" s="14">
        <f t="shared" si="2"/>
        <v>33.13</v>
      </c>
      <c r="N24" s="14">
        <f t="shared" si="2"/>
        <v>33.13</v>
      </c>
      <c r="O24" s="14">
        <f t="shared" si="2"/>
        <v>33.13</v>
      </c>
      <c r="P24" s="15">
        <f t="shared" si="2"/>
        <v>33.13</v>
      </c>
      <c r="Q24" s="14">
        <v>33.07</v>
      </c>
      <c r="R24" s="22">
        <v>28.06</v>
      </c>
      <c r="S24" s="50">
        <f t="shared" si="3"/>
        <v>11.15385</v>
      </c>
      <c r="T24" s="22"/>
      <c r="U24" s="22"/>
      <c r="V24" s="51">
        <f t="shared" si="4"/>
        <v>11.15385</v>
      </c>
      <c r="W24" s="35"/>
    </row>
    <row r="25" spans="1:23" ht="22.5" customHeight="1">
      <c r="A25" s="11"/>
      <c r="B25" s="113"/>
      <c r="C25" s="10" t="s">
        <v>82</v>
      </c>
      <c r="D25" s="81" t="s">
        <v>310</v>
      </c>
      <c r="E25" s="14">
        <v>24.1</v>
      </c>
      <c r="F25" s="14">
        <f t="shared" si="0"/>
        <v>2.0083333333333333</v>
      </c>
      <c r="G25" s="14">
        <f t="shared" si="5"/>
        <v>2.0083333333333333</v>
      </c>
      <c r="H25" s="14">
        <f t="shared" si="5"/>
        <v>2.0083333333333333</v>
      </c>
      <c r="I25" s="14">
        <f t="shared" si="2"/>
        <v>2.0083333333333333</v>
      </c>
      <c r="J25" s="14">
        <f t="shared" si="2"/>
        <v>2.0083333333333333</v>
      </c>
      <c r="K25" s="14">
        <f t="shared" si="2"/>
        <v>2.0083333333333333</v>
      </c>
      <c r="L25" s="14">
        <f t="shared" si="2"/>
        <v>2.0083333333333333</v>
      </c>
      <c r="M25" s="14">
        <f t="shared" si="2"/>
        <v>2.0083333333333333</v>
      </c>
      <c r="N25" s="14">
        <f t="shared" si="2"/>
        <v>2.0083333333333333</v>
      </c>
      <c r="O25" s="14">
        <f t="shared" si="2"/>
        <v>2.0083333333333333</v>
      </c>
      <c r="P25" s="15">
        <v>2</v>
      </c>
      <c r="Q25" s="14">
        <f t="shared" si="2"/>
        <v>2</v>
      </c>
      <c r="R25" s="22">
        <v>28.06</v>
      </c>
      <c r="S25" s="50">
        <f t="shared" si="3"/>
        <v>0.676246</v>
      </c>
      <c r="T25" s="22"/>
      <c r="U25" s="22"/>
      <c r="V25" s="51">
        <f t="shared" si="4"/>
        <v>0.676246</v>
      </c>
      <c r="W25" s="35"/>
    </row>
    <row r="26" spans="1:23" ht="22.5" customHeight="1">
      <c r="A26" s="11"/>
      <c r="B26" s="113"/>
      <c r="C26" s="10" t="s">
        <v>281</v>
      </c>
      <c r="D26" s="81" t="s">
        <v>310</v>
      </c>
      <c r="E26" s="14">
        <v>2.88</v>
      </c>
      <c r="F26" s="14">
        <v>0.24</v>
      </c>
      <c r="G26" s="14">
        <v>0.24</v>
      </c>
      <c r="H26" s="14">
        <v>0.24</v>
      </c>
      <c r="I26" s="14">
        <v>0.24</v>
      </c>
      <c r="J26" s="14">
        <v>0.24</v>
      </c>
      <c r="K26" s="14">
        <v>0.24</v>
      </c>
      <c r="L26" s="14">
        <v>0.24</v>
      </c>
      <c r="M26" s="14">
        <v>0.24</v>
      </c>
      <c r="N26" s="14">
        <v>0.24</v>
      </c>
      <c r="O26" s="14">
        <v>0.24</v>
      </c>
      <c r="P26" s="14">
        <v>0.24</v>
      </c>
      <c r="Q26" s="14">
        <v>0.24</v>
      </c>
      <c r="R26" s="22"/>
      <c r="S26" s="50"/>
      <c r="T26" s="22"/>
      <c r="U26" s="22"/>
      <c r="V26" s="51"/>
      <c r="W26" s="35"/>
    </row>
    <row r="27" spans="1:23" ht="23.25" customHeight="1">
      <c r="A27" s="21"/>
      <c r="B27" s="113"/>
      <c r="C27" s="10" t="s">
        <v>280</v>
      </c>
      <c r="D27" s="81" t="s">
        <v>310</v>
      </c>
      <c r="E27" s="14">
        <v>60.6</v>
      </c>
      <c r="F27" s="14">
        <v>5.05</v>
      </c>
      <c r="G27" s="14">
        <f t="shared" si="5"/>
        <v>5.05</v>
      </c>
      <c r="H27" s="14">
        <f t="shared" si="5"/>
        <v>5.05</v>
      </c>
      <c r="I27" s="14">
        <f aca="true" t="shared" si="6" ref="I27:W29">H27</f>
        <v>5.05</v>
      </c>
      <c r="J27" s="14">
        <f t="shared" si="6"/>
        <v>5.05</v>
      </c>
      <c r="K27" s="14">
        <f t="shared" si="6"/>
        <v>5.05</v>
      </c>
      <c r="L27" s="14">
        <f t="shared" si="6"/>
        <v>5.05</v>
      </c>
      <c r="M27" s="14">
        <f t="shared" si="6"/>
        <v>5.05</v>
      </c>
      <c r="N27" s="14">
        <f t="shared" si="6"/>
        <v>5.05</v>
      </c>
      <c r="O27" s="14">
        <f t="shared" si="6"/>
        <v>5.05</v>
      </c>
      <c r="P27" s="14">
        <f t="shared" si="6"/>
        <v>5.05</v>
      </c>
      <c r="Q27" s="14">
        <f t="shared" si="6"/>
        <v>5.05</v>
      </c>
      <c r="R27" s="22">
        <v>28.06</v>
      </c>
      <c r="S27" s="50">
        <f t="shared" si="3"/>
        <v>1.7004359999999998</v>
      </c>
      <c r="T27" s="22"/>
      <c r="U27" s="22"/>
      <c r="V27" s="51">
        <f t="shared" si="4"/>
        <v>1.7004359999999998</v>
      </c>
      <c r="W27" s="35"/>
    </row>
    <row r="28" spans="1:23" ht="14.25" customHeight="1">
      <c r="A28" s="26">
        <v>9</v>
      </c>
      <c r="B28" s="112" t="s">
        <v>11</v>
      </c>
      <c r="C28" s="25" t="s">
        <v>58</v>
      </c>
      <c r="D28" s="81" t="s">
        <v>310</v>
      </c>
      <c r="E28" s="16">
        <v>570</v>
      </c>
      <c r="F28" s="14">
        <f t="shared" si="0"/>
        <v>47.5</v>
      </c>
      <c r="G28" s="14">
        <f t="shared" si="5"/>
        <v>47.5</v>
      </c>
      <c r="H28" s="14">
        <f t="shared" si="5"/>
        <v>47.5</v>
      </c>
      <c r="I28" s="14">
        <f t="shared" si="6"/>
        <v>47.5</v>
      </c>
      <c r="J28" s="14">
        <f t="shared" si="6"/>
        <v>47.5</v>
      </c>
      <c r="K28" s="14">
        <f t="shared" si="6"/>
        <v>47.5</v>
      </c>
      <c r="L28" s="14">
        <f t="shared" si="6"/>
        <v>47.5</v>
      </c>
      <c r="M28" s="14">
        <f t="shared" si="6"/>
        <v>47.5</v>
      </c>
      <c r="N28" s="14">
        <f t="shared" si="6"/>
        <v>47.5</v>
      </c>
      <c r="O28" s="14">
        <f t="shared" si="6"/>
        <v>47.5</v>
      </c>
      <c r="P28" s="14">
        <f t="shared" si="6"/>
        <v>47.5</v>
      </c>
      <c r="Q28" s="14">
        <f t="shared" si="6"/>
        <v>47.5</v>
      </c>
      <c r="R28" s="22"/>
      <c r="S28" s="50">
        <f t="shared" si="3"/>
        <v>0</v>
      </c>
      <c r="T28" s="22"/>
      <c r="U28" s="22"/>
      <c r="V28" s="51">
        <f t="shared" si="4"/>
        <v>0</v>
      </c>
      <c r="W28" s="35"/>
    </row>
    <row r="29" spans="1:23" ht="14.25" customHeight="1">
      <c r="A29" s="26"/>
      <c r="B29" s="114"/>
      <c r="C29" s="25" t="s">
        <v>226</v>
      </c>
      <c r="D29" s="80" t="s">
        <v>311</v>
      </c>
      <c r="E29" s="14">
        <v>8.06</v>
      </c>
      <c r="F29" s="14">
        <f t="shared" si="0"/>
        <v>0.6716666666666667</v>
      </c>
      <c r="G29" s="14">
        <f t="shared" si="5"/>
        <v>0.6716666666666667</v>
      </c>
      <c r="H29" s="14">
        <f t="shared" si="5"/>
        <v>0.6716666666666667</v>
      </c>
      <c r="I29" s="14">
        <f t="shared" si="6"/>
        <v>0.6716666666666667</v>
      </c>
      <c r="J29" s="14">
        <f t="shared" si="6"/>
        <v>0.6716666666666667</v>
      </c>
      <c r="K29" s="14">
        <f t="shared" si="6"/>
        <v>0.6716666666666667</v>
      </c>
      <c r="L29" s="14">
        <f t="shared" si="6"/>
        <v>0.6716666666666667</v>
      </c>
      <c r="M29" s="14">
        <f t="shared" si="6"/>
        <v>0.6716666666666667</v>
      </c>
      <c r="N29" s="14">
        <f t="shared" si="6"/>
        <v>0.6716666666666667</v>
      </c>
      <c r="O29" s="14">
        <f t="shared" si="6"/>
        <v>0.6716666666666667</v>
      </c>
      <c r="P29" s="14">
        <v>0.68</v>
      </c>
      <c r="Q29" s="14">
        <f t="shared" si="6"/>
        <v>0.68</v>
      </c>
      <c r="R29" s="47">
        <f t="shared" si="6"/>
        <v>0.68</v>
      </c>
      <c r="S29" s="47">
        <f t="shared" si="6"/>
        <v>0.68</v>
      </c>
      <c r="T29" s="47">
        <f t="shared" si="6"/>
        <v>0.68</v>
      </c>
      <c r="U29" s="47">
        <f t="shared" si="6"/>
        <v>0.68</v>
      </c>
      <c r="V29" s="47">
        <f t="shared" si="6"/>
        <v>0.68</v>
      </c>
      <c r="W29" s="47">
        <f t="shared" si="6"/>
        <v>0.68</v>
      </c>
    </row>
    <row r="30" spans="1:23" ht="45" customHeight="1">
      <c r="A30" s="20">
        <v>9</v>
      </c>
      <c r="B30" s="31"/>
      <c r="C30" s="25" t="s">
        <v>346</v>
      </c>
      <c r="D30" s="80" t="s">
        <v>245</v>
      </c>
      <c r="E30" s="16">
        <v>98.72</v>
      </c>
      <c r="F30" s="14">
        <f t="shared" si="0"/>
        <v>8.226666666666667</v>
      </c>
      <c r="G30" s="14">
        <f aca="true" t="shared" si="7" ref="G30:Q54">F30</f>
        <v>8.226666666666667</v>
      </c>
      <c r="H30" s="14">
        <f t="shared" si="7"/>
        <v>8.226666666666667</v>
      </c>
      <c r="I30" s="14">
        <f t="shared" si="7"/>
        <v>8.226666666666667</v>
      </c>
      <c r="J30" s="14">
        <f t="shared" si="7"/>
        <v>8.226666666666667</v>
      </c>
      <c r="K30" s="14">
        <f t="shared" si="7"/>
        <v>8.226666666666667</v>
      </c>
      <c r="L30" s="14">
        <f t="shared" si="7"/>
        <v>8.226666666666667</v>
      </c>
      <c r="M30" s="14">
        <f t="shared" si="7"/>
        <v>8.226666666666667</v>
      </c>
      <c r="N30" s="14">
        <f t="shared" si="7"/>
        <v>8.226666666666667</v>
      </c>
      <c r="O30" s="14">
        <f t="shared" si="7"/>
        <v>8.226666666666667</v>
      </c>
      <c r="P30" s="15">
        <f t="shared" si="7"/>
        <v>8.226666666666667</v>
      </c>
      <c r="Q30" s="14">
        <v>8.17</v>
      </c>
      <c r="R30" s="22">
        <v>28.06</v>
      </c>
      <c r="S30" s="50">
        <f t="shared" si="3"/>
        <v>2.7700832</v>
      </c>
      <c r="T30" s="22"/>
      <c r="U30" s="22"/>
      <c r="V30" s="51">
        <f t="shared" si="4"/>
        <v>2.7700832</v>
      </c>
      <c r="W30" s="35"/>
    </row>
    <row r="31" spans="1:23" ht="33" customHeight="1">
      <c r="A31" s="26"/>
      <c r="B31" s="113" t="s">
        <v>85</v>
      </c>
      <c r="C31" s="25" t="s">
        <v>323</v>
      </c>
      <c r="D31" s="80" t="s">
        <v>245</v>
      </c>
      <c r="E31" s="16">
        <v>141</v>
      </c>
      <c r="F31" s="14">
        <f t="shared" si="0"/>
        <v>11.75</v>
      </c>
      <c r="G31" s="14">
        <f t="shared" si="7"/>
        <v>11.75</v>
      </c>
      <c r="H31" s="14">
        <f t="shared" si="7"/>
        <v>11.75</v>
      </c>
      <c r="I31" s="14">
        <f t="shared" si="7"/>
        <v>11.75</v>
      </c>
      <c r="J31" s="14">
        <f t="shared" si="7"/>
        <v>11.75</v>
      </c>
      <c r="K31" s="14">
        <f t="shared" si="7"/>
        <v>11.75</v>
      </c>
      <c r="L31" s="14">
        <f t="shared" si="7"/>
        <v>11.75</v>
      </c>
      <c r="M31" s="14">
        <f t="shared" si="7"/>
        <v>11.75</v>
      </c>
      <c r="N31" s="14">
        <f t="shared" si="7"/>
        <v>11.75</v>
      </c>
      <c r="O31" s="14">
        <f t="shared" si="7"/>
        <v>11.75</v>
      </c>
      <c r="P31" s="15">
        <f t="shared" si="7"/>
        <v>11.75</v>
      </c>
      <c r="Q31" s="14">
        <f t="shared" si="7"/>
        <v>11.75</v>
      </c>
      <c r="R31" s="22">
        <v>28.06</v>
      </c>
      <c r="S31" s="50">
        <f t="shared" si="3"/>
        <v>3.95646</v>
      </c>
      <c r="T31" s="22"/>
      <c r="U31" s="22"/>
      <c r="V31" s="51">
        <f t="shared" si="4"/>
        <v>3.95646</v>
      </c>
      <c r="W31" s="35"/>
    </row>
    <row r="32" spans="1:23" ht="24" customHeight="1">
      <c r="A32" s="26"/>
      <c r="B32" s="113"/>
      <c r="C32" s="25" t="s">
        <v>13</v>
      </c>
      <c r="D32" s="81" t="s">
        <v>310</v>
      </c>
      <c r="E32" s="16">
        <v>172</v>
      </c>
      <c r="F32" s="14">
        <f t="shared" si="0"/>
        <v>14.333333333333334</v>
      </c>
      <c r="G32" s="14">
        <f t="shared" si="7"/>
        <v>14.333333333333334</v>
      </c>
      <c r="H32" s="14">
        <f t="shared" si="7"/>
        <v>14.333333333333334</v>
      </c>
      <c r="I32" s="14">
        <f t="shared" si="7"/>
        <v>14.333333333333334</v>
      </c>
      <c r="J32" s="14">
        <f t="shared" si="7"/>
        <v>14.333333333333334</v>
      </c>
      <c r="K32" s="14">
        <f t="shared" si="7"/>
        <v>14.333333333333334</v>
      </c>
      <c r="L32" s="14">
        <f t="shared" si="7"/>
        <v>14.333333333333334</v>
      </c>
      <c r="M32" s="14">
        <f t="shared" si="7"/>
        <v>14.333333333333334</v>
      </c>
      <c r="N32" s="14">
        <v>14.34</v>
      </c>
      <c r="O32" s="14">
        <f t="shared" si="7"/>
        <v>14.34</v>
      </c>
      <c r="P32" s="14">
        <f t="shared" si="7"/>
        <v>14.34</v>
      </c>
      <c r="Q32" s="14">
        <f t="shared" si="7"/>
        <v>14.34</v>
      </c>
      <c r="R32" s="22">
        <v>28.06</v>
      </c>
      <c r="S32" s="50">
        <f t="shared" si="3"/>
        <v>4.82632</v>
      </c>
      <c r="T32" s="22"/>
      <c r="U32" s="22"/>
      <c r="V32" s="51">
        <f t="shared" si="4"/>
        <v>4.82632</v>
      </c>
      <c r="W32" s="35"/>
    </row>
    <row r="33" spans="1:23" ht="24" customHeight="1">
      <c r="A33" s="26"/>
      <c r="B33" s="113"/>
      <c r="C33" s="25" t="s">
        <v>282</v>
      </c>
      <c r="D33" s="81" t="s">
        <v>310</v>
      </c>
      <c r="E33" s="14">
        <v>9.04</v>
      </c>
      <c r="F33" s="63">
        <v>0.753</v>
      </c>
      <c r="G33" s="63">
        <v>0.753</v>
      </c>
      <c r="H33" s="63">
        <v>0.753</v>
      </c>
      <c r="I33" s="63">
        <v>0.753</v>
      </c>
      <c r="J33" s="63">
        <v>0.753</v>
      </c>
      <c r="K33" s="63">
        <v>0.753</v>
      </c>
      <c r="L33" s="63">
        <v>0.753</v>
      </c>
      <c r="M33" s="63">
        <v>0.753</v>
      </c>
      <c r="N33" s="63">
        <v>0.753</v>
      </c>
      <c r="O33" s="63">
        <v>0.753</v>
      </c>
      <c r="P33" s="63">
        <v>0.753</v>
      </c>
      <c r="Q33" s="14">
        <v>0.757</v>
      </c>
      <c r="R33" s="22"/>
      <c r="S33" s="50"/>
      <c r="T33" s="22"/>
      <c r="U33" s="22"/>
      <c r="V33" s="51"/>
      <c r="W33" s="35"/>
    </row>
    <row r="34" spans="1:23" ht="24" customHeight="1">
      <c r="A34" s="26"/>
      <c r="B34" s="113"/>
      <c r="C34" s="25" t="s">
        <v>283</v>
      </c>
      <c r="D34" s="81" t="s">
        <v>310</v>
      </c>
      <c r="E34" s="16">
        <v>4.5</v>
      </c>
      <c r="F34" s="63">
        <v>0.375</v>
      </c>
      <c r="G34" s="63">
        <v>0.375</v>
      </c>
      <c r="H34" s="63">
        <v>0.375</v>
      </c>
      <c r="I34" s="63">
        <v>0.375</v>
      </c>
      <c r="J34" s="63">
        <v>0.375</v>
      </c>
      <c r="K34" s="63">
        <v>0.375</v>
      </c>
      <c r="L34" s="63">
        <v>0.375</v>
      </c>
      <c r="M34" s="63">
        <v>0.375</v>
      </c>
      <c r="N34" s="63">
        <v>0.375</v>
      </c>
      <c r="O34" s="63">
        <v>0.375</v>
      </c>
      <c r="P34" s="63">
        <v>0.375</v>
      </c>
      <c r="Q34" s="63">
        <v>0.375</v>
      </c>
      <c r="R34" s="22"/>
      <c r="S34" s="50"/>
      <c r="T34" s="22"/>
      <c r="U34" s="22"/>
      <c r="V34" s="51"/>
      <c r="W34" s="35"/>
    </row>
    <row r="35" spans="1:23" ht="24" customHeight="1">
      <c r="A35" s="26"/>
      <c r="B35" s="113"/>
      <c r="C35" s="25" t="s">
        <v>284</v>
      </c>
      <c r="D35" s="81" t="s">
        <v>310</v>
      </c>
      <c r="E35" s="14">
        <v>62.02</v>
      </c>
      <c r="F35" s="14">
        <v>5.17</v>
      </c>
      <c r="G35" s="14">
        <v>5.17</v>
      </c>
      <c r="H35" s="14">
        <v>5.17</v>
      </c>
      <c r="I35" s="14">
        <v>5.17</v>
      </c>
      <c r="J35" s="14">
        <v>5.17</v>
      </c>
      <c r="K35" s="14">
        <v>5.17</v>
      </c>
      <c r="L35" s="14">
        <v>5.17</v>
      </c>
      <c r="M35" s="14">
        <v>5.17</v>
      </c>
      <c r="N35" s="14">
        <v>5.17</v>
      </c>
      <c r="O35" s="14">
        <v>5.17</v>
      </c>
      <c r="P35" s="14">
        <v>5.17</v>
      </c>
      <c r="Q35" s="14">
        <v>5.15</v>
      </c>
      <c r="R35" s="22"/>
      <c r="S35" s="50"/>
      <c r="T35" s="22"/>
      <c r="U35" s="22"/>
      <c r="V35" s="51"/>
      <c r="W35" s="35"/>
    </row>
    <row r="36" spans="1:23" ht="24" customHeight="1">
      <c r="A36" s="26"/>
      <c r="B36" s="113"/>
      <c r="C36" s="25" t="s">
        <v>285</v>
      </c>
      <c r="D36" s="81" t="s">
        <v>310</v>
      </c>
      <c r="E36" s="14">
        <v>3.01</v>
      </c>
      <c r="F36" s="14">
        <v>0.25</v>
      </c>
      <c r="G36" s="14">
        <v>0.25</v>
      </c>
      <c r="H36" s="14">
        <v>0.25</v>
      </c>
      <c r="I36" s="14">
        <v>0.25</v>
      </c>
      <c r="J36" s="14">
        <v>0.25</v>
      </c>
      <c r="K36" s="14">
        <v>0.25</v>
      </c>
      <c r="L36" s="14">
        <v>0.25</v>
      </c>
      <c r="M36" s="14">
        <v>0.25</v>
      </c>
      <c r="N36" s="14">
        <v>0.25</v>
      </c>
      <c r="O36" s="14">
        <v>0.25</v>
      </c>
      <c r="P36" s="14">
        <v>0.25</v>
      </c>
      <c r="Q36" s="14">
        <v>0.26</v>
      </c>
      <c r="R36" s="22"/>
      <c r="S36" s="50"/>
      <c r="T36" s="22"/>
      <c r="U36" s="22"/>
      <c r="V36" s="51"/>
      <c r="W36" s="35"/>
    </row>
    <row r="37" spans="1:23" ht="24" customHeight="1">
      <c r="A37" s="26"/>
      <c r="B37" s="113"/>
      <c r="C37" s="25" t="s">
        <v>286</v>
      </c>
      <c r="D37" s="81" t="s">
        <v>310</v>
      </c>
      <c r="E37" s="14">
        <v>3.01</v>
      </c>
      <c r="F37" s="14">
        <v>0.25</v>
      </c>
      <c r="G37" s="14">
        <v>0.25</v>
      </c>
      <c r="H37" s="14">
        <v>0.25</v>
      </c>
      <c r="I37" s="14">
        <v>0.25</v>
      </c>
      <c r="J37" s="14">
        <v>0.25</v>
      </c>
      <c r="K37" s="14">
        <v>0.25</v>
      </c>
      <c r="L37" s="14">
        <v>0.25</v>
      </c>
      <c r="M37" s="14">
        <v>0.25</v>
      </c>
      <c r="N37" s="14">
        <v>0.25</v>
      </c>
      <c r="O37" s="14">
        <v>0.25</v>
      </c>
      <c r="P37" s="14">
        <v>0.25</v>
      </c>
      <c r="Q37" s="14">
        <v>0.26</v>
      </c>
      <c r="R37" s="22"/>
      <c r="S37" s="50"/>
      <c r="T37" s="22"/>
      <c r="U37" s="22"/>
      <c r="V37" s="51"/>
      <c r="W37" s="35"/>
    </row>
    <row r="38" spans="1:23" ht="33" customHeight="1">
      <c r="A38" s="26"/>
      <c r="B38" s="113"/>
      <c r="C38" s="25" t="s">
        <v>348</v>
      </c>
      <c r="D38" s="80" t="s">
        <v>86</v>
      </c>
      <c r="E38" s="16">
        <v>8</v>
      </c>
      <c r="F38" s="14">
        <f t="shared" si="0"/>
        <v>0.6666666666666666</v>
      </c>
      <c r="G38" s="14">
        <f t="shared" si="7"/>
        <v>0.6666666666666666</v>
      </c>
      <c r="H38" s="14">
        <f t="shared" si="7"/>
        <v>0.6666666666666666</v>
      </c>
      <c r="I38" s="14">
        <f t="shared" si="7"/>
        <v>0.6666666666666666</v>
      </c>
      <c r="J38" s="14">
        <f t="shared" si="7"/>
        <v>0.6666666666666666</v>
      </c>
      <c r="K38" s="14">
        <f t="shared" si="7"/>
        <v>0.6666666666666666</v>
      </c>
      <c r="L38" s="14">
        <f t="shared" si="7"/>
        <v>0.6666666666666666</v>
      </c>
      <c r="M38" s="14">
        <f t="shared" si="7"/>
        <v>0.6666666666666666</v>
      </c>
      <c r="N38" s="14">
        <v>0.66</v>
      </c>
      <c r="O38" s="14">
        <f t="shared" si="7"/>
        <v>0.66</v>
      </c>
      <c r="P38" s="15">
        <f t="shared" si="7"/>
        <v>0.66</v>
      </c>
      <c r="Q38" s="14">
        <f t="shared" si="7"/>
        <v>0.66</v>
      </c>
      <c r="R38" s="22"/>
      <c r="S38" s="50"/>
      <c r="T38" s="22"/>
      <c r="U38" s="22"/>
      <c r="V38" s="51"/>
      <c r="W38" s="35"/>
    </row>
    <row r="39" spans="1:23" ht="35.25" customHeight="1">
      <c r="A39" s="24"/>
      <c r="B39" s="114"/>
      <c r="C39" s="25" t="s">
        <v>270</v>
      </c>
      <c r="D39" s="81" t="s">
        <v>310</v>
      </c>
      <c r="E39" s="16">
        <v>12</v>
      </c>
      <c r="F39" s="14">
        <f t="shared" si="0"/>
        <v>1</v>
      </c>
      <c r="G39" s="14">
        <f t="shared" si="7"/>
        <v>1</v>
      </c>
      <c r="H39" s="14">
        <f t="shared" si="7"/>
        <v>1</v>
      </c>
      <c r="I39" s="14">
        <f t="shared" si="7"/>
        <v>1</v>
      </c>
      <c r="J39" s="14">
        <f t="shared" si="7"/>
        <v>1</v>
      </c>
      <c r="K39" s="14">
        <f t="shared" si="7"/>
        <v>1</v>
      </c>
      <c r="L39" s="14">
        <f t="shared" si="7"/>
        <v>1</v>
      </c>
      <c r="M39" s="14">
        <f t="shared" si="7"/>
        <v>1</v>
      </c>
      <c r="N39" s="14">
        <f t="shared" si="7"/>
        <v>1</v>
      </c>
      <c r="O39" s="14">
        <f t="shared" si="7"/>
        <v>1</v>
      </c>
      <c r="P39" s="15">
        <f t="shared" si="7"/>
        <v>1</v>
      </c>
      <c r="Q39" s="14">
        <f t="shared" si="7"/>
        <v>1</v>
      </c>
      <c r="R39" s="22">
        <v>28.06</v>
      </c>
      <c r="S39" s="50">
        <f t="shared" si="3"/>
        <v>0.33671999999999996</v>
      </c>
      <c r="T39" s="22"/>
      <c r="U39" s="22"/>
      <c r="V39" s="51">
        <f t="shared" si="4"/>
        <v>0.33671999999999996</v>
      </c>
      <c r="W39" s="35"/>
    </row>
    <row r="40" spans="1:23" ht="24" customHeight="1">
      <c r="A40" s="23">
        <v>10</v>
      </c>
      <c r="B40" s="113" t="s">
        <v>52</v>
      </c>
      <c r="C40" s="10" t="s">
        <v>14</v>
      </c>
      <c r="D40" s="81" t="s">
        <v>310</v>
      </c>
      <c r="E40" s="9">
        <v>15.6</v>
      </c>
      <c r="F40" s="14">
        <f t="shared" si="0"/>
        <v>1.3</v>
      </c>
      <c r="G40" s="14">
        <f t="shared" si="7"/>
        <v>1.3</v>
      </c>
      <c r="H40" s="14">
        <f t="shared" si="7"/>
        <v>1.3</v>
      </c>
      <c r="I40" s="14">
        <f t="shared" si="7"/>
        <v>1.3</v>
      </c>
      <c r="J40" s="14">
        <f t="shared" si="7"/>
        <v>1.3</v>
      </c>
      <c r="K40" s="14">
        <f t="shared" si="7"/>
        <v>1.3</v>
      </c>
      <c r="L40" s="14">
        <f t="shared" si="7"/>
        <v>1.3</v>
      </c>
      <c r="M40" s="14">
        <f t="shared" si="7"/>
        <v>1.3</v>
      </c>
      <c r="N40" s="14">
        <f t="shared" si="7"/>
        <v>1.3</v>
      </c>
      <c r="O40" s="14">
        <f t="shared" si="7"/>
        <v>1.3</v>
      </c>
      <c r="P40" s="15">
        <f t="shared" si="7"/>
        <v>1.3</v>
      </c>
      <c r="Q40" s="14">
        <f t="shared" si="7"/>
        <v>1.3</v>
      </c>
      <c r="R40" s="22">
        <v>28.06</v>
      </c>
      <c r="S40" s="50">
        <f t="shared" si="3"/>
        <v>0.437736</v>
      </c>
      <c r="T40" s="22"/>
      <c r="U40" s="22"/>
      <c r="V40" s="51">
        <f t="shared" si="4"/>
        <v>0.437736</v>
      </c>
      <c r="W40" s="35"/>
    </row>
    <row r="41" spans="1:23" ht="22.5" customHeight="1">
      <c r="A41" s="11"/>
      <c r="B41" s="113"/>
      <c r="C41" s="10" t="s">
        <v>368</v>
      </c>
      <c r="D41" s="81" t="s">
        <v>310</v>
      </c>
      <c r="E41" s="14">
        <v>1212.4</v>
      </c>
      <c r="F41" s="14">
        <f t="shared" si="0"/>
        <v>101.03333333333335</v>
      </c>
      <c r="G41" s="14">
        <f t="shared" si="7"/>
        <v>101.03333333333335</v>
      </c>
      <c r="H41" s="14">
        <f t="shared" si="7"/>
        <v>101.03333333333335</v>
      </c>
      <c r="I41" s="14">
        <f t="shared" si="7"/>
        <v>101.03333333333335</v>
      </c>
      <c r="J41" s="14">
        <f t="shared" si="7"/>
        <v>101.03333333333335</v>
      </c>
      <c r="K41" s="14">
        <f t="shared" si="7"/>
        <v>101.03333333333335</v>
      </c>
      <c r="L41" s="14">
        <f t="shared" si="7"/>
        <v>101.03333333333335</v>
      </c>
      <c r="M41" s="14">
        <f t="shared" si="7"/>
        <v>101.03333333333335</v>
      </c>
      <c r="N41" s="14">
        <v>101.03</v>
      </c>
      <c r="O41" s="14">
        <f t="shared" si="7"/>
        <v>101.03</v>
      </c>
      <c r="P41" s="15">
        <f t="shared" si="7"/>
        <v>101.03</v>
      </c>
      <c r="Q41" s="14">
        <v>101.07</v>
      </c>
      <c r="R41" s="22">
        <v>28.06</v>
      </c>
      <c r="S41" s="50">
        <f t="shared" si="3"/>
        <v>34.019944</v>
      </c>
      <c r="T41" s="22"/>
      <c r="U41" s="22"/>
      <c r="V41" s="51">
        <f t="shared" si="4"/>
        <v>34.019944</v>
      </c>
      <c r="W41" s="35"/>
    </row>
    <row r="42" spans="1:23" ht="59.25" customHeight="1">
      <c r="A42" s="21"/>
      <c r="B42" s="114"/>
      <c r="C42" s="10" t="s">
        <v>369</v>
      </c>
      <c r="D42" s="81" t="s">
        <v>310</v>
      </c>
      <c r="E42" s="14">
        <v>28.6</v>
      </c>
      <c r="F42" s="14">
        <f t="shared" si="0"/>
        <v>2.3833333333333333</v>
      </c>
      <c r="G42" s="14">
        <f t="shared" si="7"/>
        <v>2.3833333333333333</v>
      </c>
      <c r="H42" s="14">
        <f t="shared" si="7"/>
        <v>2.3833333333333333</v>
      </c>
      <c r="I42" s="14">
        <f t="shared" si="7"/>
        <v>2.3833333333333333</v>
      </c>
      <c r="J42" s="14">
        <f t="shared" si="7"/>
        <v>2.3833333333333333</v>
      </c>
      <c r="K42" s="14">
        <f t="shared" si="7"/>
        <v>2.3833333333333333</v>
      </c>
      <c r="L42" s="14">
        <f t="shared" si="7"/>
        <v>2.3833333333333333</v>
      </c>
      <c r="M42" s="14">
        <f t="shared" si="7"/>
        <v>2.3833333333333333</v>
      </c>
      <c r="N42" s="14">
        <v>2.38</v>
      </c>
      <c r="O42" s="14">
        <f t="shared" si="7"/>
        <v>2.38</v>
      </c>
      <c r="P42" s="15">
        <f t="shared" si="7"/>
        <v>2.38</v>
      </c>
      <c r="Q42" s="14">
        <v>2.42</v>
      </c>
      <c r="R42" s="22">
        <v>28.06</v>
      </c>
      <c r="S42" s="50">
        <f t="shared" si="3"/>
        <v>0.802516</v>
      </c>
      <c r="T42" s="22"/>
      <c r="U42" s="22"/>
      <c r="V42" s="51">
        <f t="shared" si="4"/>
        <v>0.802516</v>
      </c>
      <c r="W42" s="35"/>
    </row>
    <row r="43" spans="1:23" ht="21" customHeight="1">
      <c r="A43" s="23">
        <v>11</v>
      </c>
      <c r="B43" s="112" t="s">
        <v>53</v>
      </c>
      <c r="C43" s="10" t="s">
        <v>3</v>
      </c>
      <c r="D43" s="80" t="s">
        <v>245</v>
      </c>
      <c r="E43" s="14">
        <v>13.44</v>
      </c>
      <c r="F43" s="14">
        <f aca="true" t="shared" si="8" ref="F43:F72">E43/12</f>
        <v>1.1199999999999999</v>
      </c>
      <c r="G43" s="14">
        <f t="shared" si="7"/>
        <v>1.1199999999999999</v>
      </c>
      <c r="H43" s="14">
        <f t="shared" si="7"/>
        <v>1.1199999999999999</v>
      </c>
      <c r="I43" s="14">
        <f t="shared" si="7"/>
        <v>1.1199999999999999</v>
      </c>
      <c r="J43" s="14">
        <f t="shared" si="7"/>
        <v>1.1199999999999999</v>
      </c>
      <c r="K43" s="14">
        <f t="shared" si="7"/>
        <v>1.1199999999999999</v>
      </c>
      <c r="L43" s="14">
        <f t="shared" si="7"/>
        <v>1.1199999999999999</v>
      </c>
      <c r="M43" s="14">
        <f t="shared" si="7"/>
        <v>1.1199999999999999</v>
      </c>
      <c r="N43" s="14">
        <v>1.12</v>
      </c>
      <c r="O43" s="14">
        <f t="shared" si="7"/>
        <v>1.12</v>
      </c>
      <c r="P43" s="15">
        <f t="shared" si="7"/>
        <v>1.12</v>
      </c>
      <c r="Q43" s="14">
        <f t="shared" si="7"/>
        <v>1.12</v>
      </c>
      <c r="R43" s="22">
        <v>28.06</v>
      </c>
      <c r="S43" s="50">
        <f t="shared" si="3"/>
        <v>0.3771264</v>
      </c>
      <c r="T43" s="22"/>
      <c r="U43" s="22"/>
      <c r="V43" s="51">
        <f t="shared" si="4"/>
        <v>0.3771264</v>
      </c>
      <c r="W43" s="35"/>
    </row>
    <row r="44" spans="1:23" ht="20.25" customHeight="1">
      <c r="A44" s="11"/>
      <c r="B44" s="113"/>
      <c r="C44" s="10" t="s">
        <v>343</v>
      </c>
      <c r="D44" s="80" t="s">
        <v>248</v>
      </c>
      <c r="E44" s="14">
        <v>125.2</v>
      </c>
      <c r="F44" s="14">
        <f t="shared" si="8"/>
        <v>10.433333333333334</v>
      </c>
      <c r="G44" s="14">
        <f t="shared" si="7"/>
        <v>10.433333333333334</v>
      </c>
      <c r="H44" s="14">
        <f t="shared" si="7"/>
        <v>10.433333333333334</v>
      </c>
      <c r="I44" s="14">
        <f t="shared" si="7"/>
        <v>10.433333333333334</v>
      </c>
      <c r="J44" s="14">
        <f t="shared" si="7"/>
        <v>10.433333333333334</v>
      </c>
      <c r="K44" s="14">
        <f t="shared" si="7"/>
        <v>10.433333333333334</v>
      </c>
      <c r="L44" s="14">
        <f t="shared" si="7"/>
        <v>10.433333333333334</v>
      </c>
      <c r="M44" s="14">
        <f t="shared" si="7"/>
        <v>10.433333333333334</v>
      </c>
      <c r="N44" s="14">
        <v>10.43</v>
      </c>
      <c r="O44" s="14">
        <f t="shared" si="7"/>
        <v>10.43</v>
      </c>
      <c r="P44" s="15">
        <f t="shared" si="7"/>
        <v>10.43</v>
      </c>
      <c r="Q44" s="14">
        <v>10.47</v>
      </c>
      <c r="R44" s="22">
        <v>28.06</v>
      </c>
      <c r="S44" s="50">
        <f t="shared" si="3"/>
        <v>3.513112</v>
      </c>
      <c r="T44" s="22"/>
      <c r="U44" s="22"/>
      <c r="V44" s="51">
        <f t="shared" si="4"/>
        <v>3.513112</v>
      </c>
      <c r="W44" s="35"/>
    </row>
    <row r="45" spans="1:23" ht="21.75" customHeight="1">
      <c r="A45" s="21"/>
      <c r="B45" s="114"/>
      <c r="C45" s="10" t="s">
        <v>342</v>
      </c>
      <c r="D45" s="80" t="s">
        <v>248</v>
      </c>
      <c r="E45" s="14">
        <v>166.332</v>
      </c>
      <c r="F45" s="14">
        <f t="shared" si="8"/>
        <v>13.860999999999999</v>
      </c>
      <c r="G45" s="14">
        <f t="shared" si="7"/>
        <v>13.860999999999999</v>
      </c>
      <c r="H45" s="14">
        <f t="shared" si="7"/>
        <v>13.860999999999999</v>
      </c>
      <c r="I45" s="14">
        <f t="shared" si="7"/>
        <v>13.860999999999999</v>
      </c>
      <c r="J45" s="14">
        <f t="shared" si="7"/>
        <v>13.860999999999999</v>
      </c>
      <c r="K45" s="14">
        <f t="shared" si="7"/>
        <v>13.860999999999999</v>
      </c>
      <c r="L45" s="14">
        <f t="shared" si="7"/>
        <v>13.860999999999999</v>
      </c>
      <c r="M45" s="14">
        <f t="shared" si="7"/>
        <v>13.860999999999999</v>
      </c>
      <c r="N45" s="14">
        <f t="shared" si="7"/>
        <v>13.860999999999999</v>
      </c>
      <c r="O45" s="14">
        <f t="shared" si="7"/>
        <v>13.860999999999999</v>
      </c>
      <c r="P45" s="15">
        <f t="shared" si="7"/>
        <v>13.860999999999999</v>
      </c>
      <c r="Q45" s="14">
        <v>13.87</v>
      </c>
      <c r="R45" s="22">
        <v>28.06</v>
      </c>
      <c r="S45" s="50">
        <f t="shared" si="3"/>
        <v>4.66727592</v>
      </c>
      <c r="T45" s="22"/>
      <c r="U45" s="22"/>
      <c r="V45" s="51">
        <f t="shared" si="4"/>
        <v>4.66727592</v>
      </c>
      <c r="W45" s="35"/>
    </row>
    <row r="46" spans="1:23" ht="42" customHeight="1">
      <c r="A46" s="11"/>
      <c r="B46" s="112" t="s">
        <v>46</v>
      </c>
      <c r="C46" s="10" t="s">
        <v>337</v>
      </c>
      <c r="D46" s="80" t="s">
        <v>245</v>
      </c>
      <c r="E46" s="14">
        <v>794</v>
      </c>
      <c r="F46" s="14">
        <f t="shared" si="8"/>
        <v>66.16666666666667</v>
      </c>
      <c r="G46" s="14">
        <f t="shared" si="7"/>
        <v>66.16666666666667</v>
      </c>
      <c r="H46" s="14">
        <f t="shared" si="7"/>
        <v>66.16666666666667</v>
      </c>
      <c r="I46" s="14">
        <f t="shared" si="7"/>
        <v>66.16666666666667</v>
      </c>
      <c r="J46" s="14">
        <f t="shared" si="7"/>
        <v>66.16666666666667</v>
      </c>
      <c r="K46" s="14">
        <f t="shared" si="7"/>
        <v>66.16666666666667</v>
      </c>
      <c r="L46" s="14">
        <f t="shared" si="7"/>
        <v>66.16666666666667</v>
      </c>
      <c r="M46" s="14">
        <f t="shared" si="7"/>
        <v>66.16666666666667</v>
      </c>
      <c r="N46" s="14">
        <f t="shared" si="7"/>
        <v>66.16666666666667</v>
      </c>
      <c r="O46" s="14">
        <f t="shared" si="7"/>
        <v>66.16666666666667</v>
      </c>
      <c r="P46" s="14">
        <f t="shared" si="7"/>
        <v>66.16666666666667</v>
      </c>
      <c r="Q46" s="14">
        <v>66.13</v>
      </c>
      <c r="R46" s="22"/>
      <c r="S46" s="50"/>
      <c r="T46" s="22"/>
      <c r="U46" s="22"/>
      <c r="V46" s="51"/>
      <c r="W46" s="35"/>
    </row>
    <row r="47" spans="1:23" ht="68.25" customHeight="1">
      <c r="A47" s="11"/>
      <c r="B47" s="113"/>
      <c r="C47" s="10" t="s">
        <v>324</v>
      </c>
      <c r="D47" s="80" t="s">
        <v>245</v>
      </c>
      <c r="E47" s="5">
        <v>398.4</v>
      </c>
      <c r="F47" s="5">
        <f t="shared" si="8"/>
        <v>33.199999999999996</v>
      </c>
      <c r="G47" s="5">
        <f t="shared" si="7"/>
        <v>33.199999999999996</v>
      </c>
      <c r="H47" s="5">
        <f t="shared" si="7"/>
        <v>33.199999999999996</v>
      </c>
      <c r="I47" s="5">
        <f t="shared" si="7"/>
        <v>33.199999999999996</v>
      </c>
      <c r="J47" s="5">
        <f t="shared" si="7"/>
        <v>33.199999999999996</v>
      </c>
      <c r="K47" s="5">
        <f t="shared" si="7"/>
        <v>33.199999999999996</v>
      </c>
      <c r="L47" s="5">
        <f t="shared" si="7"/>
        <v>33.199999999999996</v>
      </c>
      <c r="M47" s="5">
        <f t="shared" si="7"/>
        <v>33.199999999999996</v>
      </c>
      <c r="N47" s="5">
        <f t="shared" si="7"/>
        <v>33.199999999999996</v>
      </c>
      <c r="O47" s="5">
        <f t="shared" si="7"/>
        <v>33.199999999999996</v>
      </c>
      <c r="P47" s="5">
        <f t="shared" si="7"/>
        <v>33.199999999999996</v>
      </c>
      <c r="Q47" s="5">
        <f t="shared" si="7"/>
        <v>33.199999999999996</v>
      </c>
      <c r="R47" s="22"/>
      <c r="S47" s="50"/>
      <c r="T47" s="22"/>
      <c r="U47" s="22"/>
      <c r="V47" s="51"/>
      <c r="W47" s="35"/>
    </row>
    <row r="48" spans="1:23" ht="45.75" customHeight="1">
      <c r="A48" s="11"/>
      <c r="B48" s="113"/>
      <c r="C48" s="10" t="s">
        <v>383</v>
      </c>
      <c r="D48" s="80" t="s">
        <v>311</v>
      </c>
      <c r="E48" s="5">
        <v>27.22</v>
      </c>
      <c r="F48" s="5">
        <v>2.27</v>
      </c>
      <c r="G48" s="5">
        <v>2.27</v>
      </c>
      <c r="H48" s="5">
        <v>2.27</v>
      </c>
      <c r="I48" s="5">
        <v>2.27</v>
      </c>
      <c r="J48" s="5">
        <v>2.27</v>
      </c>
      <c r="K48" s="5">
        <v>2.27</v>
      </c>
      <c r="L48" s="5">
        <v>2.27</v>
      </c>
      <c r="M48" s="5">
        <v>2.27</v>
      </c>
      <c r="N48" s="5">
        <v>2.27</v>
      </c>
      <c r="O48" s="5">
        <v>2.27</v>
      </c>
      <c r="P48" s="5">
        <v>2.27</v>
      </c>
      <c r="Q48" s="5">
        <v>2.25</v>
      </c>
      <c r="R48" s="22"/>
      <c r="S48" s="50"/>
      <c r="T48" s="22"/>
      <c r="U48" s="22"/>
      <c r="V48" s="51"/>
      <c r="W48" s="35"/>
    </row>
    <row r="49" spans="1:23" ht="45.75" customHeight="1">
      <c r="A49" s="11"/>
      <c r="B49" s="113"/>
      <c r="C49" s="10" t="s">
        <v>384</v>
      </c>
      <c r="D49" s="80" t="s">
        <v>311</v>
      </c>
      <c r="E49" s="5">
        <v>1862.2</v>
      </c>
      <c r="F49" s="5">
        <v>155.18</v>
      </c>
      <c r="G49" s="5">
        <v>155.18</v>
      </c>
      <c r="H49" s="5">
        <v>155.18</v>
      </c>
      <c r="I49" s="5">
        <v>155.18</v>
      </c>
      <c r="J49" s="5">
        <v>155.18</v>
      </c>
      <c r="K49" s="5">
        <v>155.18</v>
      </c>
      <c r="L49" s="5">
        <v>155.18</v>
      </c>
      <c r="M49" s="5">
        <v>155.18</v>
      </c>
      <c r="N49" s="5">
        <v>155.18</v>
      </c>
      <c r="O49" s="5">
        <v>155.18</v>
      </c>
      <c r="P49" s="5">
        <v>155.18</v>
      </c>
      <c r="Q49" s="5">
        <v>155.22</v>
      </c>
      <c r="R49" s="22"/>
      <c r="S49" s="50"/>
      <c r="T49" s="22"/>
      <c r="U49" s="22"/>
      <c r="V49" s="51"/>
      <c r="W49" s="35"/>
    </row>
    <row r="50" spans="1:23" ht="45.75" customHeight="1">
      <c r="A50" s="11"/>
      <c r="B50" s="113"/>
      <c r="C50" s="10" t="s">
        <v>287</v>
      </c>
      <c r="D50" s="80" t="s">
        <v>311</v>
      </c>
      <c r="E50" s="5">
        <v>1146</v>
      </c>
      <c r="F50" s="5">
        <v>95.5</v>
      </c>
      <c r="G50" s="5">
        <v>95.5</v>
      </c>
      <c r="H50" s="5">
        <v>95.5</v>
      </c>
      <c r="I50" s="5">
        <v>95.5</v>
      </c>
      <c r="J50" s="5">
        <v>95.5</v>
      </c>
      <c r="K50" s="5">
        <v>95.5</v>
      </c>
      <c r="L50" s="5">
        <v>95.5</v>
      </c>
      <c r="M50" s="5">
        <v>95.5</v>
      </c>
      <c r="N50" s="5">
        <v>95.5</v>
      </c>
      <c r="O50" s="5">
        <v>95.5</v>
      </c>
      <c r="P50" s="5">
        <v>95.5</v>
      </c>
      <c r="Q50" s="5">
        <v>95.5</v>
      </c>
      <c r="R50" s="22"/>
      <c r="S50" s="50"/>
      <c r="T50" s="22"/>
      <c r="U50" s="22"/>
      <c r="V50" s="51"/>
      <c r="W50" s="35"/>
    </row>
    <row r="51" spans="1:23" ht="22.5" customHeight="1">
      <c r="A51" s="23">
        <v>12</v>
      </c>
      <c r="B51" s="114"/>
      <c r="C51" s="10" t="s">
        <v>147</v>
      </c>
      <c r="D51" s="81" t="s">
        <v>310</v>
      </c>
      <c r="E51" s="14">
        <v>288</v>
      </c>
      <c r="F51" s="14">
        <v>24</v>
      </c>
      <c r="G51" s="14">
        <f t="shared" si="7"/>
        <v>24</v>
      </c>
      <c r="H51" s="14">
        <f t="shared" si="7"/>
        <v>24</v>
      </c>
      <c r="I51" s="14">
        <f t="shared" si="7"/>
        <v>24</v>
      </c>
      <c r="J51" s="14">
        <f t="shared" si="7"/>
        <v>24</v>
      </c>
      <c r="K51" s="14">
        <f t="shared" si="7"/>
        <v>24</v>
      </c>
      <c r="L51" s="14">
        <f t="shared" si="7"/>
        <v>24</v>
      </c>
      <c r="M51" s="14">
        <f t="shared" si="7"/>
        <v>24</v>
      </c>
      <c r="N51" s="14">
        <f t="shared" si="7"/>
        <v>24</v>
      </c>
      <c r="O51" s="14">
        <f t="shared" si="7"/>
        <v>24</v>
      </c>
      <c r="P51" s="15">
        <v>24</v>
      </c>
      <c r="Q51" s="14">
        <f t="shared" si="7"/>
        <v>24</v>
      </c>
      <c r="R51" s="22">
        <v>28.06</v>
      </c>
      <c r="S51" s="50">
        <f t="shared" si="3"/>
        <v>8.08128</v>
      </c>
      <c r="T51" s="22"/>
      <c r="U51" s="22"/>
      <c r="V51" s="51">
        <f t="shared" si="4"/>
        <v>8.08128</v>
      </c>
      <c r="W51" s="35"/>
    </row>
    <row r="52" spans="1:23" ht="21" customHeight="1">
      <c r="A52" s="11"/>
      <c r="B52" s="10" t="s">
        <v>16</v>
      </c>
      <c r="C52" s="10" t="s">
        <v>17</v>
      </c>
      <c r="D52" s="81" t="s">
        <v>310</v>
      </c>
      <c r="E52" s="14">
        <v>398.04</v>
      </c>
      <c r="F52" s="14">
        <f t="shared" si="8"/>
        <v>33.17</v>
      </c>
      <c r="G52" s="14">
        <f t="shared" si="7"/>
        <v>33.17</v>
      </c>
      <c r="H52" s="14">
        <f t="shared" si="7"/>
        <v>33.17</v>
      </c>
      <c r="I52" s="14">
        <f t="shared" si="7"/>
        <v>33.17</v>
      </c>
      <c r="J52" s="14">
        <f t="shared" si="7"/>
        <v>33.17</v>
      </c>
      <c r="K52" s="14">
        <f t="shared" si="7"/>
        <v>33.17</v>
      </c>
      <c r="L52" s="14">
        <f t="shared" si="7"/>
        <v>33.17</v>
      </c>
      <c r="M52" s="14">
        <f t="shared" si="7"/>
        <v>33.17</v>
      </c>
      <c r="N52" s="14">
        <f t="shared" si="7"/>
        <v>33.17</v>
      </c>
      <c r="O52" s="14">
        <f t="shared" si="7"/>
        <v>33.17</v>
      </c>
      <c r="P52" s="14">
        <f t="shared" si="7"/>
        <v>33.17</v>
      </c>
      <c r="Q52" s="14">
        <f t="shared" si="7"/>
        <v>33.17</v>
      </c>
      <c r="R52" s="22">
        <v>28.06</v>
      </c>
      <c r="S52" s="50">
        <f t="shared" si="3"/>
        <v>11.1690024</v>
      </c>
      <c r="T52" s="22"/>
      <c r="U52" s="22"/>
      <c r="V52" s="51">
        <f t="shared" si="4"/>
        <v>11.1690024</v>
      </c>
      <c r="W52" s="35"/>
    </row>
    <row r="53" spans="1:23" ht="22.5" customHeight="1">
      <c r="A53" s="11"/>
      <c r="B53" s="10" t="s">
        <v>18</v>
      </c>
      <c r="C53" s="10" t="s">
        <v>341</v>
      </c>
      <c r="D53" s="80" t="s">
        <v>248</v>
      </c>
      <c r="E53" s="14">
        <v>731.16</v>
      </c>
      <c r="F53" s="14">
        <f t="shared" si="8"/>
        <v>60.93</v>
      </c>
      <c r="G53" s="14">
        <f t="shared" si="7"/>
        <v>60.93</v>
      </c>
      <c r="H53" s="14">
        <f t="shared" si="7"/>
        <v>60.93</v>
      </c>
      <c r="I53" s="14">
        <f t="shared" si="7"/>
        <v>60.93</v>
      </c>
      <c r="J53" s="14">
        <f t="shared" si="7"/>
        <v>60.93</v>
      </c>
      <c r="K53" s="14">
        <f t="shared" si="7"/>
        <v>60.93</v>
      </c>
      <c r="L53" s="14">
        <f t="shared" si="7"/>
        <v>60.93</v>
      </c>
      <c r="M53" s="14">
        <f t="shared" si="7"/>
        <v>60.93</v>
      </c>
      <c r="N53" s="14">
        <f t="shared" si="7"/>
        <v>60.93</v>
      </c>
      <c r="O53" s="14">
        <f t="shared" si="7"/>
        <v>60.93</v>
      </c>
      <c r="P53" s="15">
        <f t="shared" si="7"/>
        <v>60.93</v>
      </c>
      <c r="Q53" s="14">
        <v>60.93</v>
      </c>
      <c r="R53" s="22">
        <v>28.06</v>
      </c>
      <c r="S53" s="50">
        <f t="shared" si="3"/>
        <v>20.516349599999998</v>
      </c>
      <c r="T53" s="22"/>
      <c r="U53" s="22"/>
      <c r="V53" s="51">
        <f t="shared" si="4"/>
        <v>20.516349599999998</v>
      </c>
      <c r="W53" s="35"/>
    </row>
    <row r="54" spans="1:23" ht="19.5" customHeight="1">
      <c r="A54" s="11"/>
      <c r="B54" s="10" t="s">
        <v>19</v>
      </c>
      <c r="C54" s="10" t="s">
        <v>20</v>
      </c>
      <c r="D54" s="81" t="s">
        <v>310</v>
      </c>
      <c r="E54" s="14">
        <v>486.63</v>
      </c>
      <c r="F54" s="14">
        <v>40.6</v>
      </c>
      <c r="G54" s="14">
        <f t="shared" si="7"/>
        <v>40.6</v>
      </c>
      <c r="H54" s="14">
        <f t="shared" si="7"/>
        <v>40.6</v>
      </c>
      <c r="I54" s="14">
        <f t="shared" si="7"/>
        <v>40.6</v>
      </c>
      <c r="J54" s="14">
        <f t="shared" si="7"/>
        <v>40.6</v>
      </c>
      <c r="K54" s="14">
        <f t="shared" si="7"/>
        <v>40.6</v>
      </c>
      <c r="L54" s="14">
        <f t="shared" si="7"/>
        <v>40.6</v>
      </c>
      <c r="M54" s="14">
        <f t="shared" si="7"/>
        <v>40.6</v>
      </c>
      <c r="N54" s="14">
        <f t="shared" si="7"/>
        <v>40.6</v>
      </c>
      <c r="O54" s="14">
        <v>40.6</v>
      </c>
      <c r="P54" s="15">
        <f t="shared" si="7"/>
        <v>40.6</v>
      </c>
      <c r="Q54" s="14">
        <v>40.03</v>
      </c>
      <c r="R54" s="22">
        <v>28.06</v>
      </c>
      <c r="S54" s="50">
        <f t="shared" si="3"/>
        <v>13.6548378</v>
      </c>
      <c r="T54" s="22"/>
      <c r="U54" s="22"/>
      <c r="V54" s="51">
        <f t="shared" si="4"/>
        <v>13.6548378</v>
      </c>
      <c r="W54" s="35"/>
    </row>
    <row r="55" spans="1:23" ht="19.5" customHeight="1">
      <c r="A55" s="11"/>
      <c r="B55" s="10" t="s">
        <v>21</v>
      </c>
      <c r="C55" s="10" t="s">
        <v>22</v>
      </c>
      <c r="D55" s="81" t="s">
        <v>310</v>
      </c>
      <c r="E55" s="14">
        <v>250.14</v>
      </c>
      <c r="F55" s="14">
        <f t="shared" si="8"/>
        <v>20.845</v>
      </c>
      <c r="G55" s="14">
        <f aca="true" t="shared" si="9" ref="G55:K66">F55</f>
        <v>20.845</v>
      </c>
      <c r="H55" s="14">
        <f t="shared" si="9"/>
        <v>20.845</v>
      </c>
      <c r="I55" s="14">
        <f t="shared" si="9"/>
        <v>20.845</v>
      </c>
      <c r="J55" s="14">
        <f t="shared" si="9"/>
        <v>20.845</v>
      </c>
      <c r="K55" s="14">
        <f t="shared" si="9"/>
        <v>20.845</v>
      </c>
      <c r="L55" s="14">
        <v>20.85</v>
      </c>
      <c r="M55" s="14">
        <f aca="true" t="shared" si="10" ref="M55:Q63">L55</f>
        <v>20.85</v>
      </c>
      <c r="N55" s="14">
        <f t="shared" si="10"/>
        <v>20.85</v>
      </c>
      <c r="O55" s="14">
        <f t="shared" si="10"/>
        <v>20.85</v>
      </c>
      <c r="P55" s="14">
        <f t="shared" si="10"/>
        <v>20.85</v>
      </c>
      <c r="Q55" s="14">
        <v>20.79</v>
      </c>
      <c r="R55" s="22">
        <v>28.06</v>
      </c>
      <c r="S55" s="50">
        <f t="shared" si="3"/>
        <v>7.018928399999999</v>
      </c>
      <c r="T55" s="22"/>
      <c r="U55" s="22"/>
      <c r="V55" s="51">
        <f t="shared" si="4"/>
        <v>7.018928399999999</v>
      </c>
      <c r="W55" s="35"/>
    </row>
    <row r="56" spans="1:23" ht="31.5" customHeight="1">
      <c r="A56" s="11"/>
      <c r="B56" s="10" t="s">
        <v>23</v>
      </c>
      <c r="C56" s="10" t="s">
        <v>333</v>
      </c>
      <c r="D56" s="80" t="s">
        <v>245</v>
      </c>
      <c r="E56" s="14">
        <v>317.74</v>
      </c>
      <c r="F56" s="14">
        <v>26.48</v>
      </c>
      <c r="G56" s="14">
        <v>26.48</v>
      </c>
      <c r="H56" s="14">
        <f t="shared" si="9"/>
        <v>26.48</v>
      </c>
      <c r="I56" s="14">
        <f t="shared" si="9"/>
        <v>26.48</v>
      </c>
      <c r="J56" s="14">
        <f t="shared" si="9"/>
        <v>26.48</v>
      </c>
      <c r="K56" s="14">
        <f t="shared" si="9"/>
        <v>26.48</v>
      </c>
      <c r="L56" s="14">
        <v>26.48</v>
      </c>
      <c r="M56" s="14">
        <f t="shared" si="10"/>
        <v>26.48</v>
      </c>
      <c r="N56" s="14">
        <f t="shared" si="10"/>
        <v>26.48</v>
      </c>
      <c r="O56" s="14">
        <f t="shared" si="10"/>
        <v>26.48</v>
      </c>
      <c r="P56" s="15">
        <f t="shared" si="10"/>
        <v>26.48</v>
      </c>
      <c r="Q56" s="14">
        <v>26.46</v>
      </c>
      <c r="R56" s="22">
        <v>28.06</v>
      </c>
      <c r="S56" s="50">
        <f t="shared" si="3"/>
        <v>8.9157844</v>
      </c>
      <c r="T56" s="22"/>
      <c r="U56" s="22"/>
      <c r="V56" s="51">
        <f t="shared" si="4"/>
        <v>8.9157844</v>
      </c>
      <c r="W56" s="35"/>
    </row>
    <row r="57" spans="1:23" ht="21.75" customHeight="1">
      <c r="A57" s="11"/>
      <c r="B57" s="10" t="s">
        <v>24</v>
      </c>
      <c r="C57" s="10" t="s">
        <v>25</v>
      </c>
      <c r="D57" s="81" t="s">
        <v>310</v>
      </c>
      <c r="E57" s="14">
        <v>192</v>
      </c>
      <c r="F57" s="14">
        <v>16</v>
      </c>
      <c r="G57" s="14">
        <f t="shared" si="9"/>
        <v>16</v>
      </c>
      <c r="H57" s="14">
        <f t="shared" si="9"/>
        <v>16</v>
      </c>
      <c r="I57" s="14">
        <f t="shared" si="9"/>
        <v>16</v>
      </c>
      <c r="J57" s="14">
        <f t="shared" si="9"/>
        <v>16</v>
      </c>
      <c r="K57" s="14">
        <f t="shared" si="9"/>
        <v>16</v>
      </c>
      <c r="L57" s="14">
        <f aca="true" t="shared" si="11" ref="L57:L66">K57</f>
        <v>16</v>
      </c>
      <c r="M57" s="14">
        <f t="shared" si="10"/>
        <v>16</v>
      </c>
      <c r="N57" s="14">
        <f t="shared" si="10"/>
        <v>16</v>
      </c>
      <c r="O57" s="14">
        <f t="shared" si="10"/>
        <v>16</v>
      </c>
      <c r="P57" s="14">
        <f t="shared" si="10"/>
        <v>16</v>
      </c>
      <c r="Q57" s="14">
        <f t="shared" si="10"/>
        <v>16</v>
      </c>
      <c r="R57" s="22">
        <v>28.06</v>
      </c>
      <c r="S57" s="50">
        <f t="shared" si="3"/>
        <v>5.387519999999999</v>
      </c>
      <c r="T57" s="22"/>
      <c r="U57" s="22"/>
      <c r="V57" s="51">
        <f t="shared" si="4"/>
        <v>5.387519999999999</v>
      </c>
      <c r="W57" s="35"/>
    </row>
    <row r="58" spans="1:23" ht="20.25" customHeight="1">
      <c r="A58" s="11"/>
      <c r="B58" s="10" t="s">
        <v>26</v>
      </c>
      <c r="C58" s="10" t="s">
        <v>27</v>
      </c>
      <c r="D58" s="81" t="s">
        <v>310</v>
      </c>
      <c r="E58" s="14">
        <v>327.96</v>
      </c>
      <c r="F58" s="14">
        <f t="shared" si="8"/>
        <v>27.33</v>
      </c>
      <c r="G58" s="14">
        <f t="shared" si="9"/>
        <v>27.33</v>
      </c>
      <c r="H58" s="14">
        <f t="shared" si="9"/>
        <v>27.33</v>
      </c>
      <c r="I58" s="14">
        <f t="shared" si="9"/>
        <v>27.33</v>
      </c>
      <c r="J58" s="14">
        <f t="shared" si="9"/>
        <v>27.33</v>
      </c>
      <c r="K58" s="14">
        <f t="shared" si="9"/>
        <v>27.33</v>
      </c>
      <c r="L58" s="14">
        <f t="shared" si="11"/>
        <v>27.33</v>
      </c>
      <c r="M58" s="14">
        <f t="shared" si="10"/>
        <v>27.33</v>
      </c>
      <c r="N58" s="14">
        <f t="shared" si="10"/>
        <v>27.33</v>
      </c>
      <c r="O58" s="14">
        <f t="shared" si="10"/>
        <v>27.33</v>
      </c>
      <c r="P58" s="14">
        <f t="shared" si="10"/>
        <v>27.33</v>
      </c>
      <c r="Q58" s="14">
        <f t="shared" si="10"/>
        <v>27.33</v>
      </c>
      <c r="R58" s="14">
        <f aca="true" t="shared" si="12" ref="R58:W58">Q58</f>
        <v>27.33</v>
      </c>
      <c r="S58" s="14">
        <f t="shared" si="12"/>
        <v>27.33</v>
      </c>
      <c r="T58" s="14">
        <f t="shared" si="12"/>
        <v>27.33</v>
      </c>
      <c r="U58" s="14">
        <f t="shared" si="12"/>
        <v>27.33</v>
      </c>
      <c r="V58" s="14">
        <f t="shared" si="12"/>
        <v>27.33</v>
      </c>
      <c r="W58" s="14">
        <f t="shared" si="12"/>
        <v>27.33</v>
      </c>
    </row>
    <row r="59" spans="1:23" ht="20.25" customHeight="1">
      <c r="A59" s="11"/>
      <c r="B59" s="10" t="s">
        <v>28</v>
      </c>
      <c r="C59" s="10" t="s">
        <v>29</v>
      </c>
      <c r="D59" s="81" t="s">
        <v>310</v>
      </c>
      <c r="E59" s="14">
        <v>424.2</v>
      </c>
      <c r="F59" s="14">
        <f t="shared" si="8"/>
        <v>35.35</v>
      </c>
      <c r="G59" s="14">
        <f t="shared" si="9"/>
        <v>35.35</v>
      </c>
      <c r="H59" s="14">
        <f t="shared" si="9"/>
        <v>35.35</v>
      </c>
      <c r="I59" s="14">
        <f t="shared" si="9"/>
        <v>35.35</v>
      </c>
      <c r="J59" s="14">
        <f t="shared" si="9"/>
        <v>35.35</v>
      </c>
      <c r="K59" s="14">
        <f t="shared" si="9"/>
        <v>35.35</v>
      </c>
      <c r="L59" s="14">
        <f t="shared" si="11"/>
        <v>35.35</v>
      </c>
      <c r="M59" s="14">
        <f t="shared" si="10"/>
        <v>35.35</v>
      </c>
      <c r="N59" s="14">
        <f t="shared" si="10"/>
        <v>35.35</v>
      </c>
      <c r="O59" s="14">
        <f t="shared" si="10"/>
        <v>35.35</v>
      </c>
      <c r="P59" s="14">
        <f t="shared" si="10"/>
        <v>35.35</v>
      </c>
      <c r="Q59" s="14">
        <f t="shared" si="10"/>
        <v>35.35</v>
      </c>
      <c r="R59" s="22">
        <v>28.06</v>
      </c>
      <c r="S59" s="50">
        <f t="shared" si="3"/>
        <v>11.903051999999999</v>
      </c>
      <c r="T59" s="22"/>
      <c r="U59" s="22"/>
      <c r="V59" s="51">
        <f t="shared" si="4"/>
        <v>11.903051999999999</v>
      </c>
      <c r="W59" s="35"/>
    </row>
    <row r="60" spans="1:23" ht="35.25" customHeight="1">
      <c r="A60" s="11"/>
      <c r="B60" s="10" t="s">
        <v>30</v>
      </c>
      <c r="C60" s="10" t="s">
        <v>344</v>
      </c>
      <c r="D60" s="80" t="s">
        <v>245</v>
      </c>
      <c r="E60" s="14">
        <v>177.31</v>
      </c>
      <c r="F60" s="14">
        <v>14.77</v>
      </c>
      <c r="G60" s="14">
        <f t="shared" si="9"/>
        <v>14.77</v>
      </c>
      <c r="H60" s="14">
        <f t="shared" si="9"/>
        <v>14.77</v>
      </c>
      <c r="I60" s="14">
        <f t="shared" si="9"/>
        <v>14.77</v>
      </c>
      <c r="J60" s="14">
        <f t="shared" si="9"/>
        <v>14.77</v>
      </c>
      <c r="K60" s="14">
        <f t="shared" si="9"/>
        <v>14.77</v>
      </c>
      <c r="L60" s="14">
        <f t="shared" si="11"/>
        <v>14.77</v>
      </c>
      <c r="M60" s="14">
        <f t="shared" si="10"/>
        <v>14.77</v>
      </c>
      <c r="N60" s="14">
        <f t="shared" si="10"/>
        <v>14.77</v>
      </c>
      <c r="O60" s="14">
        <f t="shared" si="10"/>
        <v>14.77</v>
      </c>
      <c r="P60" s="14">
        <f t="shared" si="10"/>
        <v>14.77</v>
      </c>
      <c r="Q60" s="14">
        <v>14.84</v>
      </c>
      <c r="R60" s="22">
        <v>28.06</v>
      </c>
      <c r="S60" s="50">
        <f t="shared" si="3"/>
        <v>4.9753186</v>
      </c>
      <c r="T60" s="22"/>
      <c r="U60" s="22"/>
      <c r="V60" s="51">
        <f t="shared" si="4"/>
        <v>4.9753186</v>
      </c>
      <c r="W60" s="35"/>
    </row>
    <row r="61" spans="1:23" ht="20.25" customHeight="1">
      <c r="A61" s="11"/>
      <c r="B61" s="10" t="s">
        <v>38</v>
      </c>
      <c r="C61" s="10" t="s">
        <v>31</v>
      </c>
      <c r="D61" s="81" t="s">
        <v>310</v>
      </c>
      <c r="E61" s="9">
        <v>16.44</v>
      </c>
      <c r="F61" s="14">
        <f t="shared" si="8"/>
        <v>1.37</v>
      </c>
      <c r="G61" s="14">
        <f t="shared" si="9"/>
        <v>1.37</v>
      </c>
      <c r="H61" s="14">
        <f t="shared" si="9"/>
        <v>1.37</v>
      </c>
      <c r="I61" s="14">
        <f t="shared" si="9"/>
        <v>1.37</v>
      </c>
      <c r="J61" s="14">
        <f t="shared" si="9"/>
        <v>1.37</v>
      </c>
      <c r="K61" s="14">
        <f t="shared" si="9"/>
        <v>1.37</v>
      </c>
      <c r="L61" s="14">
        <f t="shared" si="11"/>
        <v>1.37</v>
      </c>
      <c r="M61" s="14">
        <f t="shared" si="10"/>
        <v>1.37</v>
      </c>
      <c r="N61" s="14">
        <f t="shared" si="10"/>
        <v>1.37</v>
      </c>
      <c r="O61" s="14">
        <f t="shared" si="10"/>
        <v>1.37</v>
      </c>
      <c r="P61" s="15">
        <f t="shared" si="10"/>
        <v>1.37</v>
      </c>
      <c r="Q61" s="14">
        <f t="shared" si="10"/>
        <v>1.37</v>
      </c>
      <c r="R61" s="22">
        <v>28.06</v>
      </c>
      <c r="S61" s="50">
        <f t="shared" si="3"/>
        <v>0.4613064</v>
      </c>
      <c r="T61" s="22"/>
      <c r="U61" s="22"/>
      <c r="V61" s="51">
        <f t="shared" si="4"/>
        <v>0.4613064</v>
      </c>
      <c r="W61" s="35"/>
    </row>
    <row r="62" spans="1:23" ht="21.75" customHeight="1">
      <c r="A62" s="11"/>
      <c r="B62" s="10" t="s">
        <v>35</v>
      </c>
      <c r="C62" s="10" t="s">
        <v>32</v>
      </c>
      <c r="D62" s="81" t="s">
        <v>310</v>
      </c>
      <c r="E62" s="14">
        <v>162.12</v>
      </c>
      <c r="F62" s="14">
        <f t="shared" si="8"/>
        <v>13.51</v>
      </c>
      <c r="G62" s="14">
        <f t="shared" si="9"/>
        <v>13.51</v>
      </c>
      <c r="H62" s="14">
        <f t="shared" si="9"/>
        <v>13.51</v>
      </c>
      <c r="I62" s="14">
        <f t="shared" si="9"/>
        <v>13.51</v>
      </c>
      <c r="J62" s="14">
        <f t="shared" si="9"/>
        <v>13.51</v>
      </c>
      <c r="K62" s="14">
        <f t="shared" si="9"/>
        <v>13.51</v>
      </c>
      <c r="L62" s="14">
        <f t="shared" si="11"/>
        <v>13.51</v>
      </c>
      <c r="M62" s="14">
        <f t="shared" si="10"/>
        <v>13.51</v>
      </c>
      <c r="N62" s="14">
        <f t="shared" si="10"/>
        <v>13.51</v>
      </c>
      <c r="O62" s="14">
        <f t="shared" si="10"/>
        <v>13.51</v>
      </c>
      <c r="P62" s="14">
        <f t="shared" si="10"/>
        <v>13.51</v>
      </c>
      <c r="Q62" s="14">
        <f t="shared" si="10"/>
        <v>13.51</v>
      </c>
      <c r="R62" s="22">
        <v>28.06</v>
      </c>
      <c r="S62" s="50">
        <f t="shared" si="3"/>
        <v>4.5490872</v>
      </c>
      <c r="T62" s="22"/>
      <c r="U62" s="22"/>
      <c r="V62" s="51">
        <f t="shared" si="4"/>
        <v>4.5490872</v>
      </c>
      <c r="W62" s="35"/>
    </row>
    <row r="63" spans="1:23" ht="36.75" customHeight="1">
      <c r="A63" s="11"/>
      <c r="B63" s="10" t="s">
        <v>357</v>
      </c>
      <c r="C63" s="10" t="s">
        <v>55</v>
      </c>
      <c r="D63" s="80" t="s">
        <v>56</v>
      </c>
      <c r="E63" s="14">
        <v>252.12</v>
      </c>
      <c r="F63" s="14">
        <f t="shared" si="8"/>
        <v>21.01</v>
      </c>
      <c r="G63" s="14">
        <f t="shared" si="9"/>
        <v>21.01</v>
      </c>
      <c r="H63" s="14">
        <f t="shared" si="9"/>
        <v>21.01</v>
      </c>
      <c r="I63" s="14">
        <f t="shared" si="9"/>
        <v>21.01</v>
      </c>
      <c r="J63" s="14">
        <f t="shared" si="9"/>
        <v>21.01</v>
      </c>
      <c r="K63" s="14">
        <f t="shared" si="9"/>
        <v>21.01</v>
      </c>
      <c r="L63" s="14">
        <f t="shared" si="11"/>
        <v>21.01</v>
      </c>
      <c r="M63" s="14">
        <f t="shared" si="10"/>
        <v>21.01</v>
      </c>
      <c r="N63" s="14">
        <f t="shared" si="10"/>
        <v>21.01</v>
      </c>
      <c r="O63" s="14">
        <f t="shared" si="10"/>
        <v>21.01</v>
      </c>
      <c r="P63" s="15">
        <f t="shared" si="10"/>
        <v>21.01</v>
      </c>
      <c r="Q63" s="14">
        <f t="shared" si="10"/>
        <v>21.01</v>
      </c>
      <c r="R63" s="22">
        <v>28.06</v>
      </c>
      <c r="S63" s="50">
        <f t="shared" si="3"/>
        <v>7.074487199999999</v>
      </c>
      <c r="T63" s="22"/>
      <c r="U63" s="22"/>
      <c r="V63" s="51">
        <f t="shared" si="4"/>
        <v>7.074487199999999</v>
      </c>
      <c r="W63" s="35"/>
    </row>
    <row r="64" spans="1:23" ht="19.5" customHeight="1">
      <c r="A64" s="11"/>
      <c r="B64" s="10" t="s">
        <v>62</v>
      </c>
      <c r="C64" s="10" t="s">
        <v>63</v>
      </c>
      <c r="D64" s="80" t="s">
        <v>61</v>
      </c>
      <c r="E64" s="16">
        <f>F64+G64+H64+I64+J64+K64+L64+M64+N64+O64+P64+Q64</f>
        <v>6600</v>
      </c>
      <c r="F64" s="14">
        <v>550</v>
      </c>
      <c r="G64" s="14">
        <v>550</v>
      </c>
      <c r="H64" s="14">
        <v>550</v>
      </c>
      <c r="I64" s="14">
        <v>550</v>
      </c>
      <c r="J64" s="14">
        <v>550</v>
      </c>
      <c r="K64" s="14">
        <v>550</v>
      </c>
      <c r="L64" s="14">
        <v>550</v>
      </c>
      <c r="M64" s="14">
        <v>550</v>
      </c>
      <c r="N64" s="14">
        <v>550</v>
      </c>
      <c r="O64" s="14">
        <v>550</v>
      </c>
      <c r="P64" s="14">
        <v>550</v>
      </c>
      <c r="Q64" s="14">
        <v>550</v>
      </c>
      <c r="R64" s="14">
        <v>550</v>
      </c>
      <c r="S64" s="14">
        <v>550</v>
      </c>
      <c r="T64" s="14">
        <v>550</v>
      </c>
      <c r="U64" s="14">
        <v>550</v>
      </c>
      <c r="V64" s="14">
        <v>550</v>
      </c>
      <c r="W64" s="14">
        <v>550</v>
      </c>
    </row>
    <row r="65" spans="1:23" ht="19.5" customHeight="1">
      <c r="A65" s="11"/>
      <c r="B65" s="10" t="s">
        <v>69</v>
      </c>
      <c r="C65" s="10" t="s">
        <v>347</v>
      </c>
      <c r="D65" s="80" t="s">
        <v>86</v>
      </c>
      <c r="E65" s="16">
        <v>779.2</v>
      </c>
      <c r="F65" s="14">
        <f t="shared" si="8"/>
        <v>64.93333333333334</v>
      </c>
      <c r="G65" s="14">
        <f t="shared" si="9"/>
        <v>64.93333333333334</v>
      </c>
      <c r="H65" s="14">
        <f t="shared" si="9"/>
        <v>64.93333333333334</v>
      </c>
      <c r="I65" s="14">
        <f t="shared" si="9"/>
        <v>64.93333333333334</v>
      </c>
      <c r="J65" s="14">
        <f t="shared" si="9"/>
        <v>64.93333333333334</v>
      </c>
      <c r="K65" s="14">
        <f t="shared" si="9"/>
        <v>64.93333333333334</v>
      </c>
      <c r="L65" s="14">
        <f t="shared" si="11"/>
        <v>64.93333333333334</v>
      </c>
      <c r="M65" s="14">
        <f>L65</f>
        <v>64.93333333333334</v>
      </c>
      <c r="N65" s="14">
        <v>64.94</v>
      </c>
      <c r="O65" s="14">
        <f>N65</f>
        <v>64.94</v>
      </c>
      <c r="P65" s="14">
        <f>O65</f>
        <v>64.94</v>
      </c>
      <c r="Q65" s="14">
        <f>P65</f>
        <v>64.94</v>
      </c>
      <c r="R65" s="22">
        <v>28.06</v>
      </c>
      <c r="S65" s="50">
        <f t="shared" si="3"/>
        <v>21.864352</v>
      </c>
      <c r="T65" s="22"/>
      <c r="U65" s="51">
        <f>S65</f>
        <v>21.864352</v>
      </c>
      <c r="V65" s="22"/>
      <c r="W65" s="22"/>
    </row>
    <row r="66" spans="1:23" ht="21.75" customHeight="1">
      <c r="A66" s="11"/>
      <c r="B66" s="31" t="s">
        <v>188</v>
      </c>
      <c r="C66" s="10" t="s">
        <v>187</v>
      </c>
      <c r="D66" s="80" t="s">
        <v>311</v>
      </c>
      <c r="E66" s="14">
        <v>2321.36</v>
      </c>
      <c r="F66" s="14">
        <f t="shared" si="8"/>
        <v>193.4466666666667</v>
      </c>
      <c r="G66" s="14">
        <f t="shared" si="9"/>
        <v>193.4466666666667</v>
      </c>
      <c r="H66" s="14">
        <f t="shared" si="9"/>
        <v>193.4466666666667</v>
      </c>
      <c r="I66" s="14">
        <f t="shared" si="9"/>
        <v>193.4466666666667</v>
      </c>
      <c r="J66" s="14">
        <f t="shared" si="9"/>
        <v>193.4466666666667</v>
      </c>
      <c r="K66" s="14">
        <f t="shared" si="9"/>
        <v>193.4466666666667</v>
      </c>
      <c r="L66" s="14">
        <f t="shared" si="11"/>
        <v>193.4466666666667</v>
      </c>
      <c r="M66" s="14">
        <f>L66</f>
        <v>193.4466666666667</v>
      </c>
      <c r="N66" s="14">
        <f>M66</f>
        <v>193.4466666666667</v>
      </c>
      <c r="O66" s="14">
        <f>N66</f>
        <v>193.4466666666667</v>
      </c>
      <c r="P66" s="15">
        <f>O66</f>
        <v>193.4466666666667</v>
      </c>
      <c r="Q66" s="14">
        <v>193.41</v>
      </c>
      <c r="R66" s="22"/>
      <c r="S66" s="50">
        <f t="shared" si="3"/>
        <v>0</v>
      </c>
      <c r="T66" s="22"/>
      <c r="U66" s="35"/>
      <c r="V66" s="22"/>
      <c r="W66" s="51">
        <f>S66</f>
        <v>0</v>
      </c>
    </row>
    <row r="67" spans="1:23" ht="21.75" customHeight="1">
      <c r="A67" s="11"/>
      <c r="B67" s="31" t="s">
        <v>189</v>
      </c>
      <c r="C67" s="10" t="s">
        <v>192</v>
      </c>
      <c r="D67" s="80" t="s">
        <v>311</v>
      </c>
      <c r="E67" s="14">
        <v>855.88</v>
      </c>
      <c r="F67" s="14">
        <f t="shared" si="8"/>
        <v>71.32333333333334</v>
      </c>
      <c r="G67" s="14">
        <f aca="true" t="shared" si="13" ref="G67:P67">F67</f>
        <v>71.32333333333334</v>
      </c>
      <c r="H67" s="14">
        <f t="shared" si="13"/>
        <v>71.32333333333334</v>
      </c>
      <c r="I67" s="14">
        <f t="shared" si="13"/>
        <v>71.32333333333334</v>
      </c>
      <c r="J67" s="14">
        <f t="shared" si="13"/>
        <v>71.32333333333334</v>
      </c>
      <c r="K67" s="14">
        <f t="shared" si="13"/>
        <v>71.32333333333334</v>
      </c>
      <c r="L67" s="14">
        <f t="shared" si="13"/>
        <v>71.32333333333334</v>
      </c>
      <c r="M67" s="14">
        <f t="shared" si="13"/>
        <v>71.32333333333334</v>
      </c>
      <c r="N67" s="14">
        <f t="shared" si="13"/>
        <v>71.32333333333334</v>
      </c>
      <c r="O67" s="14">
        <f t="shared" si="13"/>
        <v>71.32333333333334</v>
      </c>
      <c r="P67" s="14">
        <f t="shared" si="13"/>
        <v>71.32333333333334</v>
      </c>
      <c r="Q67" s="14">
        <v>71.36</v>
      </c>
      <c r="R67" s="22"/>
      <c r="S67" s="50">
        <f t="shared" si="3"/>
        <v>0</v>
      </c>
      <c r="T67" s="22"/>
      <c r="U67" s="35"/>
      <c r="V67" s="22"/>
      <c r="W67" s="51">
        <f aca="true" t="shared" si="14" ref="W67:W72">S67</f>
        <v>0</v>
      </c>
    </row>
    <row r="68" spans="1:23" ht="21.75" customHeight="1">
      <c r="A68" s="11"/>
      <c r="B68" s="31" t="s">
        <v>190</v>
      </c>
      <c r="C68" s="10" t="s">
        <v>193</v>
      </c>
      <c r="D68" s="80" t="s">
        <v>311</v>
      </c>
      <c r="E68" s="16">
        <v>6325.2</v>
      </c>
      <c r="F68" s="14">
        <v>527.1</v>
      </c>
      <c r="G68" s="14">
        <f aca="true" t="shared" si="15" ref="G68:P68">F68</f>
        <v>527.1</v>
      </c>
      <c r="H68" s="14">
        <f t="shared" si="15"/>
        <v>527.1</v>
      </c>
      <c r="I68" s="14">
        <f t="shared" si="15"/>
        <v>527.1</v>
      </c>
      <c r="J68" s="14">
        <f t="shared" si="15"/>
        <v>527.1</v>
      </c>
      <c r="K68" s="14">
        <f t="shared" si="15"/>
        <v>527.1</v>
      </c>
      <c r="L68" s="14">
        <f t="shared" si="15"/>
        <v>527.1</v>
      </c>
      <c r="M68" s="14">
        <f t="shared" si="15"/>
        <v>527.1</v>
      </c>
      <c r="N68" s="14">
        <f t="shared" si="15"/>
        <v>527.1</v>
      </c>
      <c r="O68" s="14">
        <f t="shared" si="15"/>
        <v>527.1</v>
      </c>
      <c r="P68" s="14">
        <f t="shared" si="15"/>
        <v>527.1</v>
      </c>
      <c r="Q68" s="14">
        <v>527.1</v>
      </c>
      <c r="R68" s="22"/>
      <c r="S68" s="50">
        <f t="shared" si="3"/>
        <v>0</v>
      </c>
      <c r="T68" s="22"/>
      <c r="U68" s="35"/>
      <c r="V68" s="22"/>
      <c r="W68" s="51">
        <f t="shared" si="14"/>
        <v>0</v>
      </c>
    </row>
    <row r="69" spans="1:23" ht="21.75" customHeight="1">
      <c r="A69" s="11"/>
      <c r="B69" s="31" t="s">
        <v>191</v>
      </c>
      <c r="C69" s="10" t="s">
        <v>193</v>
      </c>
      <c r="D69" s="80" t="s">
        <v>311</v>
      </c>
      <c r="E69" s="14">
        <v>5112.87</v>
      </c>
      <c r="F69" s="14">
        <f t="shared" si="8"/>
        <v>426.0725</v>
      </c>
      <c r="G69" s="14">
        <f aca="true" t="shared" si="16" ref="G69:P69">F69</f>
        <v>426.0725</v>
      </c>
      <c r="H69" s="14">
        <f t="shared" si="16"/>
        <v>426.0725</v>
      </c>
      <c r="I69" s="14">
        <f t="shared" si="16"/>
        <v>426.0725</v>
      </c>
      <c r="J69" s="14">
        <f t="shared" si="16"/>
        <v>426.0725</v>
      </c>
      <c r="K69" s="14">
        <f t="shared" si="16"/>
        <v>426.0725</v>
      </c>
      <c r="L69" s="14">
        <f t="shared" si="16"/>
        <v>426.0725</v>
      </c>
      <c r="M69" s="14">
        <f t="shared" si="16"/>
        <v>426.0725</v>
      </c>
      <c r="N69" s="14">
        <f t="shared" si="16"/>
        <v>426.0725</v>
      </c>
      <c r="O69" s="14">
        <f t="shared" si="16"/>
        <v>426.0725</v>
      </c>
      <c r="P69" s="14">
        <f t="shared" si="16"/>
        <v>426.0725</v>
      </c>
      <c r="Q69" s="14">
        <v>426.1</v>
      </c>
      <c r="R69" s="22"/>
      <c r="S69" s="50">
        <f t="shared" si="3"/>
        <v>0</v>
      </c>
      <c r="T69" s="22"/>
      <c r="U69" s="35"/>
      <c r="V69" s="22"/>
      <c r="W69" s="51">
        <f t="shared" si="14"/>
        <v>0</v>
      </c>
    </row>
    <row r="70" spans="1:23" ht="21.75" customHeight="1">
      <c r="A70" s="11"/>
      <c r="B70" s="31" t="s">
        <v>156</v>
      </c>
      <c r="C70" s="10" t="s">
        <v>194</v>
      </c>
      <c r="D70" s="80" t="s">
        <v>311</v>
      </c>
      <c r="E70" s="14">
        <v>1976.63</v>
      </c>
      <c r="F70" s="14">
        <f t="shared" si="8"/>
        <v>164.71916666666667</v>
      </c>
      <c r="G70" s="14">
        <f aca="true" t="shared" si="17" ref="G70:P71">F70</f>
        <v>164.71916666666667</v>
      </c>
      <c r="H70" s="14">
        <f t="shared" si="17"/>
        <v>164.71916666666667</v>
      </c>
      <c r="I70" s="14">
        <f t="shared" si="17"/>
        <v>164.71916666666667</v>
      </c>
      <c r="J70" s="14">
        <f t="shared" si="17"/>
        <v>164.71916666666667</v>
      </c>
      <c r="K70" s="14">
        <f t="shared" si="17"/>
        <v>164.71916666666667</v>
      </c>
      <c r="L70" s="14">
        <f t="shared" si="17"/>
        <v>164.71916666666667</v>
      </c>
      <c r="M70" s="14">
        <f t="shared" si="17"/>
        <v>164.71916666666667</v>
      </c>
      <c r="N70" s="14">
        <f t="shared" si="17"/>
        <v>164.71916666666667</v>
      </c>
      <c r="O70" s="14">
        <f t="shared" si="17"/>
        <v>164.71916666666667</v>
      </c>
      <c r="P70" s="14">
        <f t="shared" si="17"/>
        <v>164.71916666666667</v>
      </c>
      <c r="Q70" s="14">
        <v>164.71</v>
      </c>
      <c r="R70" s="22"/>
      <c r="S70" s="50">
        <f t="shared" si="3"/>
        <v>0</v>
      </c>
      <c r="T70" s="22"/>
      <c r="U70" s="35"/>
      <c r="V70" s="22"/>
      <c r="W70" s="51">
        <f t="shared" si="14"/>
        <v>0</v>
      </c>
    </row>
    <row r="71" spans="1:23" ht="33.75" customHeight="1">
      <c r="A71" s="11"/>
      <c r="B71" s="31" t="s">
        <v>157</v>
      </c>
      <c r="C71" s="10" t="s">
        <v>287</v>
      </c>
      <c r="D71" s="80" t="s">
        <v>311</v>
      </c>
      <c r="E71" s="14">
        <v>3008.2</v>
      </c>
      <c r="F71" s="14">
        <v>250.7</v>
      </c>
      <c r="G71" s="14">
        <f t="shared" si="17"/>
        <v>250.7</v>
      </c>
      <c r="H71" s="14">
        <f t="shared" si="17"/>
        <v>250.7</v>
      </c>
      <c r="I71" s="14">
        <f t="shared" si="17"/>
        <v>250.7</v>
      </c>
      <c r="J71" s="14">
        <f t="shared" si="17"/>
        <v>250.7</v>
      </c>
      <c r="K71" s="14">
        <f t="shared" si="17"/>
        <v>250.7</v>
      </c>
      <c r="L71" s="14">
        <f t="shared" si="17"/>
        <v>250.7</v>
      </c>
      <c r="M71" s="14">
        <f t="shared" si="17"/>
        <v>250.7</v>
      </c>
      <c r="N71" s="14">
        <v>250.7</v>
      </c>
      <c r="O71" s="14">
        <f t="shared" si="17"/>
        <v>250.7</v>
      </c>
      <c r="P71" s="14">
        <f t="shared" si="17"/>
        <v>250.7</v>
      </c>
      <c r="Q71" s="14">
        <v>250.5</v>
      </c>
      <c r="R71" s="22"/>
      <c r="S71" s="50">
        <f t="shared" si="3"/>
        <v>0</v>
      </c>
      <c r="T71" s="22"/>
      <c r="U71" s="35"/>
      <c r="V71" s="22"/>
      <c r="W71" s="51">
        <f t="shared" si="14"/>
        <v>0</v>
      </c>
    </row>
    <row r="72" spans="1:23" ht="21.75" customHeight="1">
      <c r="A72" s="11"/>
      <c r="B72" s="31" t="s">
        <v>195</v>
      </c>
      <c r="C72" s="10" t="s">
        <v>196</v>
      </c>
      <c r="D72" s="80" t="s">
        <v>311</v>
      </c>
      <c r="E72" s="14">
        <v>15.28</v>
      </c>
      <c r="F72" s="14">
        <f t="shared" si="8"/>
        <v>1.2733333333333332</v>
      </c>
      <c r="G72" s="14">
        <f aca="true" t="shared" si="18" ref="G72:Q72">F72</f>
        <v>1.2733333333333332</v>
      </c>
      <c r="H72" s="14">
        <f t="shared" si="18"/>
        <v>1.2733333333333332</v>
      </c>
      <c r="I72" s="14">
        <f t="shared" si="18"/>
        <v>1.2733333333333332</v>
      </c>
      <c r="J72" s="14">
        <f t="shared" si="18"/>
        <v>1.2733333333333332</v>
      </c>
      <c r="K72" s="14">
        <f t="shared" si="18"/>
        <v>1.2733333333333332</v>
      </c>
      <c r="L72" s="14">
        <f t="shared" si="18"/>
        <v>1.2733333333333332</v>
      </c>
      <c r="M72" s="14">
        <f t="shared" si="18"/>
        <v>1.2733333333333332</v>
      </c>
      <c r="N72" s="14">
        <v>1.28</v>
      </c>
      <c r="O72" s="14">
        <f t="shared" si="18"/>
        <v>1.28</v>
      </c>
      <c r="P72" s="14">
        <f t="shared" si="18"/>
        <v>1.28</v>
      </c>
      <c r="Q72" s="14">
        <f t="shared" si="18"/>
        <v>1.28</v>
      </c>
      <c r="R72" s="22"/>
      <c r="S72" s="50">
        <f t="shared" si="3"/>
        <v>0</v>
      </c>
      <c r="T72" s="22"/>
      <c r="U72" s="35"/>
      <c r="V72" s="22"/>
      <c r="W72" s="51">
        <f t="shared" si="14"/>
        <v>0</v>
      </c>
    </row>
    <row r="73" spans="1:23" ht="21" customHeight="1">
      <c r="A73" s="23">
        <v>13</v>
      </c>
      <c r="B73" s="112" t="s">
        <v>54</v>
      </c>
      <c r="C73" s="10" t="s">
        <v>378</v>
      </c>
      <c r="D73" s="81" t="s">
        <v>310</v>
      </c>
      <c r="E73" s="9">
        <v>9292.07</v>
      </c>
      <c r="F73" s="14">
        <v>774.35</v>
      </c>
      <c r="G73" s="14">
        <f>F73</f>
        <v>774.35</v>
      </c>
      <c r="H73" s="14">
        <f aca="true" t="shared" si="19" ref="H73:P73">G73</f>
        <v>774.35</v>
      </c>
      <c r="I73" s="14">
        <f t="shared" si="19"/>
        <v>774.35</v>
      </c>
      <c r="J73" s="14">
        <f t="shared" si="19"/>
        <v>774.35</v>
      </c>
      <c r="K73" s="14">
        <f t="shared" si="19"/>
        <v>774.35</v>
      </c>
      <c r="L73" s="14">
        <f t="shared" si="19"/>
        <v>774.35</v>
      </c>
      <c r="M73" s="14">
        <f t="shared" si="19"/>
        <v>774.35</v>
      </c>
      <c r="N73" s="14">
        <f t="shared" si="19"/>
        <v>774.35</v>
      </c>
      <c r="O73" s="14">
        <f t="shared" si="19"/>
        <v>774.35</v>
      </c>
      <c r="P73" s="15">
        <f t="shared" si="19"/>
        <v>774.35</v>
      </c>
      <c r="Q73" s="14">
        <v>774.22</v>
      </c>
      <c r="R73" s="22">
        <v>28.06</v>
      </c>
      <c r="S73" s="50">
        <f t="shared" si="3"/>
        <v>260.7354842</v>
      </c>
      <c r="T73" s="22"/>
      <c r="U73" s="22"/>
      <c r="V73" s="51">
        <f>S73</f>
        <v>260.7354842</v>
      </c>
      <c r="W73" s="35"/>
    </row>
    <row r="74" spans="1:23" ht="21" customHeight="1">
      <c r="A74" s="11"/>
      <c r="B74" s="113"/>
      <c r="C74" s="10" t="s">
        <v>370</v>
      </c>
      <c r="D74" s="81" t="s">
        <v>310</v>
      </c>
      <c r="E74" s="14">
        <v>212</v>
      </c>
      <c r="F74" s="14">
        <v>17.7</v>
      </c>
      <c r="G74" s="14">
        <v>17.7</v>
      </c>
      <c r="H74" s="14">
        <v>17.7</v>
      </c>
      <c r="I74" s="14">
        <v>17.7</v>
      </c>
      <c r="J74" s="14">
        <v>17.7</v>
      </c>
      <c r="K74" s="14">
        <v>17.7</v>
      </c>
      <c r="L74" s="14">
        <v>17.7</v>
      </c>
      <c r="M74" s="14">
        <v>17.7</v>
      </c>
      <c r="N74" s="14">
        <v>17.7</v>
      </c>
      <c r="O74" s="14">
        <v>17.7</v>
      </c>
      <c r="P74" s="14">
        <v>17.7</v>
      </c>
      <c r="Q74" s="14">
        <v>17.3</v>
      </c>
      <c r="R74" s="22"/>
      <c r="S74" s="50"/>
      <c r="T74" s="22"/>
      <c r="U74" s="22"/>
      <c r="V74" s="51"/>
      <c r="W74" s="35"/>
    </row>
    <row r="75" spans="1:23" ht="21" customHeight="1">
      <c r="A75" s="11"/>
      <c r="B75" s="113"/>
      <c r="C75" s="10" t="s">
        <v>371</v>
      </c>
      <c r="D75" s="81" t="s">
        <v>310</v>
      </c>
      <c r="E75" s="14">
        <v>126.5</v>
      </c>
      <c r="F75" s="14">
        <v>10.5</v>
      </c>
      <c r="G75" s="14">
        <v>10.5</v>
      </c>
      <c r="H75" s="14">
        <v>10.5</v>
      </c>
      <c r="I75" s="14">
        <v>10.5</v>
      </c>
      <c r="J75" s="14">
        <v>10.5</v>
      </c>
      <c r="K75" s="14">
        <v>10.5</v>
      </c>
      <c r="L75" s="14">
        <v>10.5</v>
      </c>
      <c r="M75" s="14">
        <v>10.5</v>
      </c>
      <c r="N75" s="14">
        <v>10.5</v>
      </c>
      <c r="O75" s="14">
        <v>10.5</v>
      </c>
      <c r="P75" s="14">
        <v>10.5</v>
      </c>
      <c r="Q75" s="14">
        <v>11</v>
      </c>
      <c r="R75" s="22"/>
      <c r="S75" s="50"/>
      <c r="T75" s="22"/>
      <c r="U75" s="22"/>
      <c r="V75" s="51"/>
      <c r="W75" s="35"/>
    </row>
    <row r="76" spans="1:23" ht="45.75" customHeight="1">
      <c r="A76" s="11"/>
      <c r="B76" s="113"/>
      <c r="C76" s="10" t="s">
        <v>372</v>
      </c>
      <c r="D76" s="81" t="s">
        <v>310</v>
      </c>
      <c r="E76" s="14">
        <v>745.4</v>
      </c>
      <c r="F76" s="14">
        <v>62.1</v>
      </c>
      <c r="G76" s="14">
        <v>62.1</v>
      </c>
      <c r="H76" s="14">
        <v>62.1</v>
      </c>
      <c r="I76" s="14">
        <v>62.1</v>
      </c>
      <c r="J76" s="14">
        <v>62.1</v>
      </c>
      <c r="K76" s="14">
        <v>62.1</v>
      </c>
      <c r="L76" s="14">
        <v>62.1</v>
      </c>
      <c r="M76" s="14">
        <v>62.1</v>
      </c>
      <c r="N76" s="14">
        <v>62.1</v>
      </c>
      <c r="O76" s="14">
        <v>62.1</v>
      </c>
      <c r="P76" s="14">
        <v>62.1</v>
      </c>
      <c r="Q76" s="14">
        <v>62.3</v>
      </c>
      <c r="R76" s="22"/>
      <c r="S76" s="50"/>
      <c r="T76" s="22"/>
      <c r="U76" s="22"/>
      <c r="V76" s="51"/>
      <c r="W76" s="35"/>
    </row>
    <row r="77" spans="1:23" ht="35.25" customHeight="1">
      <c r="A77" s="11"/>
      <c r="B77" s="113"/>
      <c r="C77" s="10" t="s">
        <v>373</v>
      </c>
      <c r="D77" s="81" t="s">
        <v>310</v>
      </c>
      <c r="E77" s="14">
        <v>1055.5</v>
      </c>
      <c r="F77" s="14">
        <v>87.95</v>
      </c>
      <c r="G77" s="14">
        <v>87.95</v>
      </c>
      <c r="H77" s="14">
        <v>87.95</v>
      </c>
      <c r="I77" s="14">
        <v>87.95</v>
      </c>
      <c r="J77" s="14">
        <v>87.95</v>
      </c>
      <c r="K77" s="14">
        <v>87.95</v>
      </c>
      <c r="L77" s="14">
        <v>87.95</v>
      </c>
      <c r="M77" s="14">
        <v>87.95</v>
      </c>
      <c r="N77" s="14">
        <v>87.95</v>
      </c>
      <c r="O77" s="14">
        <v>87.95</v>
      </c>
      <c r="P77" s="14">
        <v>87.95</v>
      </c>
      <c r="Q77" s="14">
        <v>88.05</v>
      </c>
      <c r="R77" s="22"/>
      <c r="S77" s="50"/>
      <c r="T77" s="22"/>
      <c r="U77" s="22"/>
      <c r="V77" s="51"/>
      <c r="W77" s="35"/>
    </row>
    <row r="78" spans="1:23" ht="21" customHeight="1">
      <c r="A78" s="11"/>
      <c r="B78" s="113"/>
      <c r="C78" s="10" t="s">
        <v>374</v>
      </c>
      <c r="D78" s="81" t="s">
        <v>310</v>
      </c>
      <c r="E78" s="14">
        <v>78.1</v>
      </c>
      <c r="F78" s="14">
        <v>6.5</v>
      </c>
      <c r="G78" s="14">
        <v>6.5</v>
      </c>
      <c r="H78" s="14">
        <v>6.5</v>
      </c>
      <c r="I78" s="14">
        <v>6.5</v>
      </c>
      <c r="J78" s="14">
        <v>6.5</v>
      </c>
      <c r="K78" s="14">
        <v>6.5</v>
      </c>
      <c r="L78" s="14">
        <v>6.5</v>
      </c>
      <c r="M78" s="14">
        <v>6.5</v>
      </c>
      <c r="N78" s="14">
        <v>6.5</v>
      </c>
      <c r="O78" s="14">
        <v>6.5</v>
      </c>
      <c r="P78" s="14">
        <v>6.5</v>
      </c>
      <c r="Q78" s="14">
        <v>6.6</v>
      </c>
      <c r="R78" s="22"/>
      <c r="S78" s="50"/>
      <c r="T78" s="22"/>
      <c r="U78" s="22"/>
      <c r="V78" s="51"/>
      <c r="W78" s="35"/>
    </row>
    <row r="79" spans="1:23" ht="21" customHeight="1">
      <c r="A79" s="11"/>
      <c r="B79" s="113"/>
      <c r="C79" s="10" t="s">
        <v>375</v>
      </c>
      <c r="D79" s="81" t="s">
        <v>310</v>
      </c>
      <c r="E79" s="14">
        <v>22.3</v>
      </c>
      <c r="F79" s="14">
        <v>1.85</v>
      </c>
      <c r="G79" s="14">
        <v>1.85</v>
      </c>
      <c r="H79" s="14">
        <v>1.85</v>
      </c>
      <c r="I79" s="14">
        <v>1.85</v>
      </c>
      <c r="J79" s="14">
        <v>1.85</v>
      </c>
      <c r="K79" s="14">
        <v>1.85</v>
      </c>
      <c r="L79" s="14">
        <v>1.85</v>
      </c>
      <c r="M79" s="14">
        <v>1.85</v>
      </c>
      <c r="N79" s="14">
        <v>1.85</v>
      </c>
      <c r="O79" s="14">
        <v>1.85</v>
      </c>
      <c r="P79" s="14">
        <v>1.85</v>
      </c>
      <c r="Q79" s="14">
        <v>1.95</v>
      </c>
      <c r="R79" s="22"/>
      <c r="S79" s="50"/>
      <c r="T79" s="22"/>
      <c r="U79" s="22"/>
      <c r="V79" s="51"/>
      <c r="W79" s="35"/>
    </row>
    <row r="80" spans="1:23" ht="21" customHeight="1">
      <c r="A80" s="11"/>
      <c r="B80" s="113"/>
      <c r="C80" s="10" t="s">
        <v>376</v>
      </c>
      <c r="D80" s="81" t="s">
        <v>310</v>
      </c>
      <c r="E80" s="14">
        <v>11.2</v>
      </c>
      <c r="F80" s="14">
        <v>0.93</v>
      </c>
      <c r="G80" s="14">
        <v>0.93</v>
      </c>
      <c r="H80" s="14">
        <v>0.93</v>
      </c>
      <c r="I80" s="14">
        <v>0.93</v>
      </c>
      <c r="J80" s="14">
        <v>0.93</v>
      </c>
      <c r="K80" s="14">
        <v>0.93</v>
      </c>
      <c r="L80" s="14">
        <v>0.93</v>
      </c>
      <c r="M80" s="14">
        <v>0.93</v>
      </c>
      <c r="N80" s="14">
        <v>0.93</v>
      </c>
      <c r="O80" s="14">
        <v>0.93</v>
      </c>
      <c r="P80" s="14">
        <v>0.93</v>
      </c>
      <c r="Q80" s="14">
        <v>0.97</v>
      </c>
      <c r="R80" s="22"/>
      <c r="S80" s="50"/>
      <c r="T80" s="22"/>
      <c r="U80" s="22"/>
      <c r="V80" s="51"/>
      <c r="W80" s="35"/>
    </row>
    <row r="81" spans="1:23" ht="21" customHeight="1">
      <c r="A81" s="11"/>
      <c r="B81" s="113"/>
      <c r="C81" s="10" t="s">
        <v>377</v>
      </c>
      <c r="D81" s="81" t="s">
        <v>310</v>
      </c>
      <c r="E81" s="14">
        <v>93</v>
      </c>
      <c r="F81" s="14">
        <v>7.75</v>
      </c>
      <c r="G81" s="14">
        <v>7.75</v>
      </c>
      <c r="H81" s="14">
        <v>7.75</v>
      </c>
      <c r="I81" s="14">
        <v>7.75</v>
      </c>
      <c r="J81" s="14">
        <v>7.75</v>
      </c>
      <c r="K81" s="14">
        <v>7.75</v>
      </c>
      <c r="L81" s="14">
        <v>7.75</v>
      </c>
      <c r="M81" s="14">
        <v>7.75</v>
      </c>
      <c r="N81" s="14">
        <v>7.75</v>
      </c>
      <c r="O81" s="14">
        <v>7.75</v>
      </c>
      <c r="P81" s="14">
        <v>7.75</v>
      </c>
      <c r="Q81" s="14">
        <v>7.75</v>
      </c>
      <c r="R81" s="22"/>
      <c r="S81" s="50"/>
      <c r="T81" s="22"/>
      <c r="U81" s="22"/>
      <c r="V81" s="51"/>
      <c r="W81" s="35"/>
    </row>
    <row r="82" spans="1:23" ht="42.75" customHeight="1">
      <c r="A82" s="11"/>
      <c r="B82" s="113"/>
      <c r="C82" s="10" t="s">
        <v>247</v>
      </c>
      <c r="D82" s="80" t="s">
        <v>248</v>
      </c>
      <c r="E82" s="5">
        <v>802.02</v>
      </c>
      <c r="F82" s="5">
        <v>66.83</v>
      </c>
      <c r="G82" s="5">
        <f aca="true" t="shared" si="20" ref="G82:P82">F82</f>
        <v>66.83</v>
      </c>
      <c r="H82" s="5">
        <f t="shared" si="20"/>
        <v>66.83</v>
      </c>
      <c r="I82" s="5">
        <f t="shared" si="20"/>
        <v>66.83</v>
      </c>
      <c r="J82" s="5">
        <f t="shared" si="20"/>
        <v>66.83</v>
      </c>
      <c r="K82" s="5">
        <f t="shared" si="20"/>
        <v>66.83</v>
      </c>
      <c r="L82" s="5">
        <f t="shared" si="20"/>
        <v>66.83</v>
      </c>
      <c r="M82" s="5">
        <f t="shared" si="20"/>
        <v>66.83</v>
      </c>
      <c r="N82" s="5">
        <f t="shared" si="20"/>
        <v>66.83</v>
      </c>
      <c r="O82" s="5">
        <f t="shared" si="20"/>
        <v>66.83</v>
      </c>
      <c r="P82" s="5">
        <f t="shared" si="20"/>
        <v>66.83</v>
      </c>
      <c r="Q82" s="5">
        <v>66.89</v>
      </c>
      <c r="R82" s="22"/>
      <c r="S82" s="50"/>
      <c r="T82" s="22"/>
      <c r="U82" s="22"/>
      <c r="V82" s="51"/>
      <c r="W82" s="35"/>
    </row>
    <row r="83" spans="1:23" ht="21" customHeight="1">
      <c r="A83" s="11"/>
      <c r="B83" s="113"/>
      <c r="C83" s="10" t="s">
        <v>59</v>
      </c>
      <c r="D83" s="80" t="s">
        <v>56</v>
      </c>
      <c r="E83" s="14">
        <v>25.92</v>
      </c>
      <c r="F83" s="14">
        <v>2.16</v>
      </c>
      <c r="G83" s="14">
        <f aca="true" t="shared" si="21" ref="G83:Q83">F83</f>
        <v>2.16</v>
      </c>
      <c r="H83" s="14">
        <f t="shared" si="21"/>
        <v>2.16</v>
      </c>
      <c r="I83" s="14">
        <f t="shared" si="21"/>
        <v>2.16</v>
      </c>
      <c r="J83" s="14">
        <f t="shared" si="21"/>
        <v>2.16</v>
      </c>
      <c r="K83" s="14">
        <f t="shared" si="21"/>
        <v>2.16</v>
      </c>
      <c r="L83" s="14">
        <f t="shared" si="21"/>
        <v>2.16</v>
      </c>
      <c r="M83" s="14">
        <f t="shared" si="21"/>
        <v>2.16</v>
      </c>
      <c r="N83" s="14">
        <f t="shared" si="21"/>
        <v>2.16</v>
      </c>
      <c r="O83" s="14">
        <f t="shared" si="21"/>
        <v>2.16</v>
      </c>
      <c r="P83" s="14">
        <f t="shared" si="21"/>
        <v>2.16</v>
      </c>
      <c r="Q83" s="14">
        <f t="shared" si="21"/>
        <v>2.16</v>
      </c>
      <c r="R83" s="22">
        <v>28.06</v>
      </c>
      <c r="S83" s="50">
        <f t="shared" si="3"/>
        <v>0.7273152</v>
      </c>
      <c r="T83" s="22"/>
      <c r="U83" s="22"/>
      <c r="V83" s="51">
        <f>S83</f>
        <v>0.7273152</v>
      </c>
      <c r="W83" s="22"/>
    </row>
    <row r="84" spans="1:23" ht="78.75" customHeight="1">
      <c r="A84" s="11"/>
      <c r="B84" s="113"/>
      <c r="C84" s="10" t="s">
        <v>80</v>
      </c>
      <c r="D84" s="80" t="s">
        <v>311</v>
      </c>
      <c r="E84" s="5">
        <v>6394.8</v>
      </c>
      <c r="F84" s="3">
        <v>532.9</v>
      </c>
      <c r="G84" s="5">
        <f aca="true" t="shared" si="22" ref="G84:Q104">F84</f>
        <v>532.9</v>
      </c>
      <c r="H84" s="5">
        <f t="shared" si="22"/>
        <v>532.9</v>
      </c>
      <c r="I84" s="5">
        <f t="shared" si="22"/>
        <v>532.9</v>
      </c>
      <c r="J84" s="5">
        <f t="shared" si="22"/>
        <v>532.9</v>
      </c>
      <c r="K84" s="5">
        <f t="shared" si="22"/>
        <v>532.9</v>
      </c>
      <c r="L84" s="5">
        <f t="shared" si="22"/>
        <v>532.9</v>
      </c>
      <c r="M84" s="5">
        <f t="shared" si="22"/>
        <v>532.9</v>
      </c>
      <c r="N84" s="5">
        <f t="shared" si="22"/>
        <v>532.9</v>
      </c>
      <c r="O84" s="5">
        <f t="shared" si="22"/>
        <v>532.9</v>
      </c>
      <c r="P84" s="17">
        <f t="shared" si="22"/>
        <v>532.9</v>
      </c>
      <c r="Q84" s="5">
        <f t="shared" si="22"/>
        <v>532.9</v>
      </c>
      <c r="R84" s="22">
        <v>28.06</v>
      </c>
      <c r="S84" s="50">
        <f t="shared" si="3"/>
        <v>179.438088</v>
      </c>
      <c r="T84" s="22"/>
      <c r="U84" s="22"/>
      <c r="V84" s="51"/>
      <c r="W84" s="51">
        <f>S84</f>
        <v>179.438088</v>
      </c>
    </row>
    <row r="85" spans="1:23" ht="22.5">
      <c r="A85" s="11"/>
      <c r="B85" s="113"/>
      <c r="C85" s="10" t="s">
        <v>70</v>
      </c>
      <c r="D85" s="80" t="s">
        <v>86</v>
      </c>
      <c r="E85" s="5">
        <v>56.3</v>
      </c>
      <c r="F85" s="5">
        <f aca="true" t="shared" si="23" ref="F85:F101">E85/12</f>
        <v>4.691666666666666</v>
      </c>
      <c r="G85" s="5">
        <f t="shared" si="22"/>
        <v>4.691666666666666</v>
      </c>
      <c r="H85" s="5">
        <f t="shared" si="22"/>
        <v>4.691666666666666</v>
      </c>
      <c r="I85" s="5">
        <f t="shared" si="22"/>
        <v>4.691666666666666</v>
      </c>
      <c r="J85" s="5">
        <f t="shared" si="22"/>
        <v>4.691666666666666</v>
      </c>
      <c r="K85" s="5">
        <f t="shared" si="22"/>
        <v>4.691666666666666</v>
      </c>
      <c r="L85" s="5">
        <f t="shared" si="22"/>
        <v>4.691666666666666</v>
      </c>
      <c r="M85" s="5">
        <f t="shared" si="22"/>
        <v>4.691666666666666</v>
      </c>
      <c r="N85" s="5">
        <f t="shared" si="22"/>
        <v>4.691666666666666</v>
      </c>
      <c r="O85" s="5">
        <f t="shared" si="22"/>
        <v>4.691666666666666</v>
      </c>
      <c r="P85" s="17">
        <v>4.7</v>
      </c>
      <c r="Q85" s="5">
        <f t="shared" si="22"/>
        <v>4.7</v>
      </c>
      <c r="R85" s="22">
        <v>28.06</v>
      </c>
      <c r="S85" s="50">
        <f t="shared" si="3"/>
        <v>1.5797779999999997</v>
      </c>
      <c r="T85" s="22"/>
      <c r="U85" s="51">
        <f>S85</f>
        <v>1.5797779999999997</v>
      </c>
      <c r="V85" s="22"/>
      <c r="W85" s="22"/>
    </row>
    <row r="86" spans="1:23" ht="56.25">
      <c r="A86" s="11"/>
      <c r="B86" s="113"/>
      <c r="C86" s="10" t="s">
        <v>289</v>
      </c>
      <c r="D86" s="80" t="s">
        <v>290</v>
      </c>
      <c r="E86" s="5">
        <v>192.5</v>
      </c>
      <c r="F86" s="5">
        <v>16</v>
      </c>
      <c r="G86" s="5">
        <v>16</v>
      </c>
      <c r="H86" s="5">
        <v>16</v>
      </c>
      <c r="I86" s="5">
        <v>16</v>
      </c>
      <c r="J86" s="5">
        <v>16</v>
      </c>
      <c r="K86" s="5">
        <v>16</v>
      </c>
      <c r="L86" s="5">
        <v>16</v>
      </c>
      <c r="M86" s="5">
        <v>16</v>
      </c>
      <c r="N86" s="5">
        <v>16</v>
      </c>
      <c r="O86" s="5">
        <v>16</v>
      </c>
      <c r="P86" s="5">
        <v>16</v>
      </c>
      <c r="Q86" s="5">
        <v>16.5</v>
      </c>
      <c r="R86" s="22"/>
      <c r="S86" s="50"/>
      <c r="T86" s="22"/>
      <c r="U86" s="51"/>
      <c r="V86" s="22"/>
      <c r="W86" s="22"/>
    </row>
    <row r="87" spans="1:23" ht="43.5" customHeight="1">
      <c r="A87" s="21"/>
      <c r="B87" s="114"/>
      <c r="C87" s="10" t="s">
        <v>288</v>
      </c>
      <c r="D87" s="80" t="s">
        <v>86</v>
      </c>
      <c r="E87" s="5">
        <v>1206.9</v>
      </c>
      <c r="F87" s="5">
        <v>100.6</v>
      </c>
      <c r="G87" s="5">
        <f t="shared" si="22"/>
        <v>100.6</v>
      </c>
      <c r="H87" s="5">
        <f t="shared" si="22"/>
        <v>100.6</v>
      </c>
      <c r="I87" s="5">
        <f t="shared" si="22"/>
        <v>100.6</v>
      </c>
      <c r="J87" s="5">
        <f t="shared" si="22"/>
        <v>100.6</v>
      </c>
      <c r="K87" s="5">
        <f t="shared" si="22"/>
        <v>100.6</v>
      </c>
      <c r="L87" s="5">
        <f t="shared" si="22"/>
        <v>100.6</v>
      </c>
      <c r="M87" s="5">
        <f t="shared" si="22"/>
        <v>100.6</v>
      </c>
      <c r="N87" s="5">
        <v>100.6</v>
      </c>
      <c r="O87" s="5">
        <f t="shared" si="22"/>
        <v>100.6</v>
      </c>
      <c r="P87" s="5">
        <f t="shared" si="22"/>
        <v>100.6</v>
      </c>
      <c r="Q87" s="5">
        <v>100.3</v>
      </c>
      <c r="R87" s="22">
        <v>28.06</v>
      </c>
      <c r="S87" s="50">
        <f aca="true" t="shared" si="24" ref="S87:S105">R87*E87/1000</f>
        <v>33.865614</v>
      </c>
      <c r="T87" s="22"/>
      <c r="U87" s="51">
        <f>S87</f>
        <v>33.865614</v>
      </c>
      <c r="V87" s="22"/>
      <c r="W87" s="22"/>
    </row>
    <row r="88" spans="1:23" ht="24" customHeight="1">
      <c r="A88" s="23">
        <v>14</v>
      </c>
      <c r="B88" s="112" t="s">
        <v>57</v>
      </c>
      <c r="C88" s="10" t="s">
        <v>3</v>
      </c>
      <c r="D88" s="80" t="s">
        <v>56</v>
      </c>
      <c r="E88" s="5">
        <v>20.16</v>
      </c>
      <c r="F88" s="5">
        <f t="shared" si="23"/>
        <v>1.68</v>
      </c>
      <c r="G88" s="5">
        <f t="shared" si="22"/>
        <v>1.68</v>
      </c>
      <c r="H88" s="5">
        <f t="shared" si="22"/>
        <v>1.68</v>
      </c>
      <c r="I88" s="5">
        <f t="shared" si="22"/>
        <v>1.68</v>
      </c>
      <c r="J88" s="5">
        <f t="shared" si="22"/>
        <v>1.68</v>
      </c>
      <c r="K88" s="5">
        <f t="shared" si="22"/>
        <v>1.68</v>
      </c>
      <c r="L88" s="5">
        <f t="shared" si="22"/>
        <v>1.68</v>
      </c>
      <c r="M88" s="5">
        <f t="shared" si="22"/>
        <v>1.68</v>
      </c>
      <c r="N88" s="5">
        <f t="shared" si="22"/>
        <v>1.68</v>
      </c>
      <c r="O88" s="5">
        <f t="shared" si="22"/>
        <v>1.68</v>
      </c>
      <c r="P88" s="5">
        <f t="shared" si="22"/>
        <v>1.68</v>
      </c>
      <c r="Q88" s="5">
        <f t="shared" si="22"/>
        <v>1.68</v>
      </c>
      <c r="R88" s="22">
        <v>32.6</v>
      </c>
      <c r="S88" s="50">
        <f t="shared" si="24"/>
        <v>0.657216</v>
      </c>
      <c r="T88" s="51">
        <f>S88</f>
        <v>0.657216</v>
      </c>
      <c r="U88" s="22"/>
      <c r="V88" s="22"/>
      <c r="W88" s="22"/>
    </row>
    <row r="89" spans="1:23" ht="32.25" customHeight="1">
      <c r="A89" s="21"/>
      <c r="B89" s="114"/>
      <c r="C89" s="10" t="s">
        <v>355</v>
      </c>
      <c r="D89" s="80" t="s">
        <v>56</v>
      </c>
      <c r="E89" s="5">
        <v>81</v>
      </c>
      <c r="F89" s="5">
        <f t="shared" si="23"/>
        <v>6.75</v>
      </c>
      <c r="G89" s="5">
        <f t="shared" si="22"/>
        <v>6.75</v>
      </c>
      <c r="H89" s="5">
        <f t="shared" si="22"/>
        <v>6.75</v>
      </c>
      <c r="I89" s="5">
        <f t="shared" si="22"/>
        <v>6.75</v>
      </c>
      <c r="J89" s="5">
        <f t="shared" si="22"/>
        <v>6.75</v>
      </c>
      <c r="K89" s="5">
        <f t="shared" si="22"/>
        <v>6.75</v>
      </c>
      <c r="L89" s="5">
        <f t="shared" si="22"/>
        <v>6.75</v>
      </c>
      <c r="M89" s="5">
        <f t="shared" si="22"/>
        <v>6.75</v>
      </c>
      <c r="N89" s="5">
        <f t="shared" si="22"/>
        <v>6.75</v>
      </c>
      <c r="O89" s="5">
        <f t="shared" si="22"/>
        <v>6.75</v>
      </c>
      <c r="P89" s="17">
        <f t="shared" si="22"/>
        <v>6.75</v>
      </c>
      <c r="Q89" s="5">
        <f t="shared" si="22"/>
        <v>6.75</v>
      </c>
      <c r="R89" s="22">
        <v>32.6</v>
      </c>
      <c r="S89" s="50">
        <f t="shared" si="24"/>
        <v>2.6406</v>
      </c>
      <c r="T89" s="51">
        <f>S89</f>
        <v>2.6406</v>
      </c>
      <c r="U89" s="22"/>
      <c r="V89" s="22"/>
      <c r="W89" s="22"/>
    </row>
    <row r="90" spans="1:23" ht="15" customHeight="1">
      <c r="A90" s="23">
        <v>15</v>
      </c>
      <c r="B90" s="112" t="s">
        <v>60</v>
      </c>
      <c r="C90" s="10" t="s">
        <v>58</v>
      </c>
      <c r="D90" s="80" t="s">
        <v>61</v>
      </c>
      <c r="E90" s="13">
        <v>528</v>
      </c>
      <c r="F90" s="5">
        <f t="shared" si="23"/>
        <v>44</v>
      </c>
      <c r="G90" s="5">
        <f t="shared" si="22"/>
        <v>44</v>
      </c>
      <c r="H90" s="5">
        <f t="shared" si="22"/>
        <v>44</v>
      </c>
      <c r="I90" s="5">
        <f t="shared" si="22"/>
        <v>44</v>
      </c>
      <c r="J90" s="5">
        <f t="shared" si="22"/>
        <v>44</v>
      </c>
      <c r="K90" s="5">
        <f t="shared" si="22"/>
        <v>44</v>
      </c>
      <c r="L90" s="5">
        <f t="shared" si="22"/>
        <v>44</v>
      </c>
      <c r="M90" s="5">
        <f t="shared" si="22"/>
        <v>44</v>
      </c>
      <c r="N90" s="5">
        <f t="shared" si="22"/>
        <v>44</v>
      </c>
      <c r="O90" s="5">
        <f t="shared" si="22"/>
        <v>44</v>
      </c>
      <c r="P90" s="17">
        <f t="shared" si="22"/>
        <v>44</v>
      </c>
      <c r="Q90" s="5">
        <f t="shared" si="22"/>
        <v>44</v>
      </c>
      <c r="R90" s="22">
        <v>21.37</v>
      </c>
      <c r="S90" s="50">
        <f t="shared" si="24"/>
        <v>11.28336</v>
      </c>
      <c r="T90" s="22"/>
      <c r="U90" s="22"/>
      <c r="V90" s="22"/>
      <c r="W90" s="22"/>
    </row>
    <row r="91" spans="1:23" ht="24.75" customHeight="1">
      <c r="A91" s="21"/>
      <c r="B91" s="114"/>
      <c r="C91" s="10" t="s">
        <v>65</v>
      </c>
      <c r="D91" s="80" t="s">
        <v>61</v>
      </c>
      <c r="E91" s="13">
        <v>5400</v>
      </c>
      <c r="F91" s="5">
        <f t="shared" si="23"/>
        <v>450</v>
      </c>
      <c r="G91" s="5">
        <f t="shared" si="22"/>
        <v>450</v>
      </c>
      <c r="H91" s="5">
        <f t="shared" si="22"/>
        <v>450</v>
      </c>
      <c r="I91" s="5">
        <f t="shared" si="22"/>
        <v>450</v>
      </c>
      <c r="J91" s="5">
        <f t="shared" si="22"/>
        <v>450</v>
      </c>
      <c r="K91" s="5">
        <f t="shared" si="22"/>
        <v>450</v>
      </c>
      <c r="L91" s="5">
        <f t="shared" si="22"/>
        <v>450</v>
      </c>
      <c r="M91" s="5">
        <f t="shared" si="22"/>
        <v>450</v>
      </c>
      <c r="N91" s="5">
        <f t="shared" si="22"/>
        <v>450</v>
      </c>
      <c r="O91" s="5">
        <f t="shared" si="22"/>
        <v>450</v>
      </c>
      <c r="P91" s="17">
        <f t="shared" si="22"/>
        <v>450</v>
      </c>
      <c r="Q91" s="5">
        <f t="shared" si="22"/>
        <v>450</v>
      </c>
      <c r="R91" s="22">
        <v>21.37</v>
      </c>
      <c r="S91" s="50">
        <f t="shared" si="24"/>
        <v>115.398</v>
      </c>
      <c r="T91" s="22"/>
      <c r="U91" s="22"/>
      <c r="V91" s="22"/>
      <c r="W91" s="22"/>
    </row>
    <row r="92" spans="1:23" ht="24" customHeight="1">
      <c r="A92" s="23">
        <v>16</v>
      </c>
      <c r="B92" s="112" t="s">
        <v>64</v>
      </c>
      <c r="C92" s="10" t="s">
        <v>58</v>
      </c>
      <c r="D92" s="80" t="s">
        <v>86</v>
      </c>
      <c r="E92" s="3">
        <v>47.3</v>
      </c>
      <c r="F92" s="5">
        <f t="shared" si="23"/>
        <v>3.9416666666666664</v>
      </c>
      <c r="G92" s="5">
        <f t="shared" si="22"/>
        <v>3.9416666666666664</v>
      </c>
      <c r="H92" s="5">
        <f t="shared" si="22"/>
        <v>3.9416666666666664</v>
      </c>
      <c r="I92" s="5">
        <f t="shared" si="22"/>
        <v>3.9416666666666664</v>
      </c>
      <c r="J92" s="5">
        <f t="shared" si="22"/>
        <v>3.9416666666666664</v>
      </c>
      <c r="K92" s="5">
        <f t="shared" si="22"/>
        <v>3.9416666666666664</v>
      </c>
      <c r="L92" s="5">
        <f t="shared" si="22"/>
        <v>3.9416666666666664</v>
      </c>
      <c r="M92" s="5">
        <f t="shared" si="22"/>
        <v>3.9416666666666664</v>
      </c>
      <c r="N92" s="5">
        <f t="shared" si="22"/>
        <v>3.9416666666666664</v>
      </c>
      <c r="O92" s="5">
        <f t="shared" si="22"/>
        <v>3.9416666666666664</v>
      </c>
      <c r="P92" s="17">
        <v>3.95</v>
      </c>
      <c r="Q92" s="5">
        <f t="shared" si="22"/>
        <v>3.95</v>
      </c>
      <c r="R92" s="22">
        <v>31.38</v>
      </c>
      <c r="S92" s="50">
        <f t="shared" si="24"/>
        <v>1.4842739999999999</v>
      </c>
      <c r="T92" s="22"/>
      <c r="U92" s="51">
        <f aca="true" t="shared" si="25" ref="U92:U98">S92</f>
        <v>1.4842739999999999</v>
      </c>
      <c r="V92" s="22"/>
      <c r="W92" s="22"/>
    </row>
    <row r="93" spans="1:23" ht="21" customHeight="1">
      <c r="A93" s="11"/>
      <c r="B93" s="113"/>
      <c r="C93" s="10" t="s">
        <v>318</v>
      </c>
      <c r="D93" s="80" t="s">
        <v>86</v>
      </c>
      <c r="E93" s="13">
        <v>175</v>
      </c>
      <c r="F93" s="5">
        <f t="shared" si="23"/>
        <v>14.583333333333334</v>
      </c>
      <c r="G93" s="5">
        <f t="shared" si="22"/>
        <v>14.583333333333334</v>
      </c>
      <c r="H93" s="5">
        <f t="shared" si="22"/>
        <v>14.583333333333334</v>
      </c>
      <c r="I93" s="5">
        <f t="shared" si="22"/>
        <v>14.583333333333334</v>
      </c>
      <c r="J93" s="5">
        <f t="shared" si="22"/>
        <v>14.583333333333334</v>
      </c>
      <c r="K93" s="5">
        <f t="shared" si="22"/>
        <v>14.583333333333334</v>
      </c>
      <c r="L93" s="5">
        <f t="shared" si="22"/>
        <v>14.583333333333334</v>
      </c>
      <c r="M93" s="5">
        <f t="shared" si="22"/>
        <v>14.583333333333334</v>
      </c>
      <c r="N93" s="5">
        <v>14.59</v>
      </c>
      <c r="O93" s="5">
        <f t="shared" si="22"/>
        <v>14.59</v>
      </c>
      <c r="P93" s="5">
        <f t="shared" si="22"/>
        <v>14.59</v>
      </c>
      <c r="Q93" s="5">
        <f t="shared" si="22"/>
        <v>14.59</v>
      </c>
      <c r="R93" s="22">
        <v>31.38</v>
      </c>
      <c r="S93" s="50">
        <f t="shared" si="24"/>
        <v>5.4915</v>
      </c>
      <c r="T93" s="22"/>
      <c r="U93" s="51">
        <f t="shared" si="25"/>
        <v>5.4915</v>
      </c>
      <c r="V93" s="22"/>
      <c r="W93" s="22"/>
    </row>
    <row r="94" spans="1:23" ht="22.5">
      <c r="A94" s="21"/>
      <c r="B94" s="114"/>
      <c r="C94" s="10" t="s">
        <v>264</v>
      </c>
      <c r="D94" s="80" t="s">
        <v>86</v>
      </c>
      <c r="E94" s="13">
        <v>1155</v>
      </c>
      <c r="F94" s="5">
        <f t="shared" si="23"/>
        <v>96.25</v>
      </c>
      <c r="G94" s="5">
        <f t="shared" si="22"/>
        <v>96.25</v>
      </c>
      <c r="H94" s="5">
        <f t="shared" si="22"/>
        <v>96.25</v>
      </c>
      <c r="I94" s="5">
        <f t="shared" si="22"/>
        <v>96.25</v>
      </c>
      <c r="J94" s="5">
        <f t="shared" si="22"/>
        <v>96.25</v>
      </c>
      <c r="K94" s="5">
        <f t="shared" si="22"/>
        <v>96.25</v>
      </c>
      <c r="L94" s="5">
        <f t="shared" si="22"/>
        <v>96.25</v>
      </c>
      <c r="M94" s="5">
        <f t="shared" si="22"/>
        <v>96.25</v>
      </c>
      <c r="N94" s="5">
        <f t="shared" si="22"/>
        <v>96.25</v>
      </c>
      <c r="O94" s="5">
        <f t="shared" si="22"/>
        <v>96.25</v>
      </c>
      <c r="P94" s="5">
        <f t="shared" si="22"/>
        <v>96.25</v>
      </c>
      <c r="Q94" s="5">
        <f t="shared" si="22"/>
        <v>96.25</v>
      </c>
      <c r="R94" s="22">
        <v>31.38</v>
      </c>
      <c r="S94" s="50">
        <f t="shared" si="24"/>
        <v>36.243900000000004</v>
      </c>
      <c r="T94" s="22"/>
      <c r="U94" s="51">
        <f t="shared" si="25"/>
        <v>36.243900000000004</v>
      </c>
      <c r="V94" s="22"/>
      <c r="W94" s="22"/>
    </row>
    <row r="95" spans="1:23" ht="24" customHeight="1">
      <c r="A95" s="23">
        <v>17</v>
      </c>
      <c r="B95" s="112" t="s">
        <v>66</v>
      </c>
      <c r="C95" s="10" t="s">
        <v>66</v>
      </c>
      <c r="D95" s="80" t="s">
        <v>86</v>
      </c>
      <c r="E95" s="3">
        <v>67.3</v>
      </c>
      <c r="F95" s="5">
        <f t="shared" si="23"/>
        <v>5.608333333333333</v>
      </c>
      <c r="G95" s="5">
        <f t="shared" si="22"/>
        <v>5.608333333333333</v>
      </c>
      <c r="H95" s="5">
        <f t="shared" si="22"/>
        <v>5.608333333333333</v>
      </c>
      <c r="I95" s="5">
        <f t="shared" si="22"/>
        <v>5.608333333333333</v>
      </c>
      <c r="J95" s="5">
        <f t="shared" si="22"/>
        <v>5.608333333333333</v>
      </c>
      <c r="K95" s="5">
        <f t="shared" si="22"/>
        <v>5.608333333333333</v>
      </c>
      <c r="L95" s="5">
        <f t="shared" si="22"/>
        <v>5.608333333333333</v>
      </c>
      <c r="M95" s="5">
        <f t="shared" si="22"/>
        <v>5.608333333333333</v>
      </c>
      <c r="N95" s="5">
        <f t="shared" si="22"/>
        <v>5.608333333333333</v>
      </c>
      <c r="O95" s="5">
        <f t="shared" si="22"/>
        <v>5.608333333333333</v>
      </c>
      <c r="P95" s="5">
        <v>5.6</v>
      </c>
      <c r="Q95" s="5">
        <f t="shared" si="22"/>
        <v>5.6</v>
      </c>
      <c r="R95" s="22">
        <v>31.38</v>
      </c>
      <c r="S95" s="50">
        <f t="shared" si="24"/>
        <v>2.111874</v>
      </c>
      <c r="T95" s="22"/>
      <c r="U95" s="51">
        <f t="shared" si="25"/>
        <v>2.111874</v>
      </c>
      <c r="V95" s="22"/>
      <c r="W95" s="22"/>
    </row>
    <row r="96" spans="1:23" ht="22.5" customHeight="1">
      <c r="A96" s="11"/>
      <c r="B96" s="113"/>
      <c r="C96" s="10" t="s">
        <v>291</v>
      </c>
      <c r="D96" s="80" t="s">
        <v>86</v>
      </c>
      <c r="E96" s="13">
        <v>700</v>
      </c>
      <c r="F96" s="5">
        <f t="shared" si="23"/>
        <v>58.333333333333336</v>
      </c>
      <c r="G96" s="5">
        <f t="shared" si="22"/>
        <v>58.333333333333336</v>
      </c>
      <c r="H96" s="5">
        <f t="shared" si="22"/>
        <v>58.333333333333336</v>
      </c>
      <c r="I96" s="5">
        <f t="shared" si="22"/>
        <v>58.333333333333336</v>
      </c>
      <c r="J96" s="5">
        <f t="shared" si="22"/>
        <v>58.333333333333336</v>
      </c>
      <c r="K96" s="5">
        <f t="shared" si="22"/>
        <v>58.333333333333336</v>
      </c>
      <c r="L96" s="5">
        <f t="shared" si="22"/>
        <v>58.333333333333336</v>
      </c>
      <c r="M96" s="5">
        <f t="shared" si="22"/>
        <v>58.333333333333336</v>
      </c>
      <c r="N96" s="5">
        <v>58.34</v>
      </c>
      <c r="O96" s="5">
        <f t="shared" si="22"/>
        <v>58.34</v>
      </c>
      <c r="P96" s="5">
        <f t="shared" si="22"/>
        <v>58.34</v>
      </c>
      <c r="Q96" s="5">
        <f t="shared" si="22"/>
        <v>58.34</v>
      </c>
      <c r="R96" s="22">
        <v>31.38</v>
      </c>
      <c r="S96" s="50">
        <f t="shared" si="24"/>
        <v>21.966</v>
      </c>
      <c r="T96" s="22"/>
      <c r="U96" s="51">
        <f t="shared" si="25"/>
        <v>21.966</v>
      </c>
      <c r="V96" s="22"/>
      <c r="W96" s="22"/>
    </row>
    <row r="97" spans="1:23" ht="19.5" customHeight="1">
      <c r="A97" s="11"/>
      <c r="B97" s="113"/>
      <c r="C97" s="10" t="s">
        <v>67</v>
      </c>
      <c r="D97" s="80" t="s">
        <v>86</v>
      </c>
      <c r="E97" s="3">
        <v>1443.8</v>
      </c>
      <c r="F97" s="5">
        <f t="shared" si="23"/>
        <v>120.31666666666666</v>
      </c>
      <c r="G97" s="5">
        <f t="shared" si="22"/>
        <v>120.31666666666666</v>
      </c>
      <c r="H97" s="5">
        <f t="shared" si="22"/>
        <v>120.31666666666666</v>
      </c>
      <c r="I97" s="5">
        <f t="shared" si="22"/>
        <v>120.31666666666666</v>
      </c>
      <c r="J97" s="5">
        <f t="shared" si="22"/>
        <v>120.31666666666666</v>
      </c>
      <c r="K97" s="5">
        <f t="shared" si="22"/>
        <v>120.31666666666666</v>
      </c>
      <c r="L97" s="5">
        <f t="shared" si="22"/>
        <v>120.31666666666666</v>
      </c>
      <c r="M97" s="5">
        <f t="shared" si="22"/>
        <v>120.31666666666666</v>
      </c>
      <c r="N97" s="5">
        <v>120.31</v>
      </c>
      <c r="O97" s="5">
        <f t="shared" si="22"/>
        <v>120.31</v>
      </c>
      <c r="P97" s="5">
        <f t="shared" si="22"/>
        <v>120.31</v>
      </c>
      <c r="Q97" s="5">
        <f t="shared" si="22"/>
        <v>120.31</v>
      </c>
      <c r="R97" s="22">
        <v>31.38</v>
      </c>
      <c r="S97" s="50">
        <f t="shared" si="24"/>
        <v>45.306444</v>
      </c>
      <c r="T97" s="22"/>
      <c r="U97" s="51">
        <f t="shared" si="25"/>
        <v>45.306444</v>
      </c>
      <c r="V97" s="22"/>
      <c r="W97" s="22"/>
    </row>
    <row r="98" spans="1:23" ht="21.75" customHeight="1">
      <c r="A98" s="21"/>
      <c r="B98" s="114"/>
      <c r="C98" s="10" t="s">
        <v>68</v>
      </c>
      <c r="D98" s="80" t="s">
        <v>86</v>
      </c>
      <c r="E98" s="13">
        <v>1050</v>
      </c>
      <c r="F98" s="5">
        <f t="shared" si="23"/>
        <v>87.5</v>
      </c>
      <c r="G98" s="5">
        <f t="shared" si="22"/>
        <v>87.5</v>
      </c>
      <c r="H98" s="5">
        <f t="shared" si="22"/>
        <v>87.5</v>
      </c>
      <c r="I98" s="5">
        <f t="shared" si="22"/>
        <v>87.5</v>
      </c>
      <c r="J98" s="5">
        <f t="shared" si="22"/>
        <v>87.5</v>
      </c>
      <c r="K98" s="5">
        <f t="shared" si="22"/>
        <v>87.5</v>
      </c>
      <c r="L98" s="5">
        <f t="shared" si="22"/>
        <v>87.5</v>
      </c>
      <c r="M98" s="5">
        <f t="shared" si="22"/>
        <v>87.5</v>
      </c>
      <c r="N98" s="5">
        <f t="shared" si="22"/>
        <v>87.5</v>
      </c>
      <c r="O98" s="5">
        <f t="shared" si="22"/>
        <v>87.5</v>
      </c>
      <c r="P98" s="17">
        <f t="shared" si="22"/>
        <v>87.5</v>
      </c>
      <c r="Q98" s="5">
        <f t="shared" si="22"/>
        <v>87.5</v>
      </c>
      <c r="R98" s="22">
        <v>31.38</v>
      </c>
      <c r="S98" s="50">
        <f t="shared" si="24"/>
        <v>32.949</v>
      </c>
      <c r="T98" s="22"/>
      <c r="U98" s="51">
        <f t="shared" si="25"/>
        <v>32.949</v>
      </c>
      <c r="V98" s="22"/>
      <c r="W98" s="22"/>
    </row>
    <row r="99" spans="1:23" ht="21.75" customHeight="1">
      <c r="A99" s="112">
        <v>18</v>
      </c>
      <c r="B99" s="112" t="s">
        <v>182</v>
      </c>
      <c r="C99" s="10" t="s">
        <v>165</v>
      </c>
      <c r="D99" s="80" t="s">
        <v>311</v>
      </c>
      <c r="E99" s="3">
        <v>32.26</v>
      </c>
      <c r="F99" s="5">
        <f t="shared" si="23"/>
        <v>2.688333333333333</v>
      </c>
      <c r="G99" s="5">
        <f t="shared" si="22"/>
        <v>2.688333333333333</v>
      </c>
      <c r="H99" s="5">
        <f t="shared" si="22"/>
        <v>2.688333333333333</v>
      </c>
      <c r="I99" s="5">
        <f t="shared" si="22"/>
        <v>2.688333333333333</v>
      </c>
      <c r="J99" s="5">
        <f t="shared" si="22"/>
        <v>2.688333333333333</v>
      </c>
      <c r="K99" s="5">
        <f t="shared" si="22"/>
        <v>2.688333333333333</v>
      </c>
      <c r="L99" s="5">
        <f t="shared" si="22"/>
        <v>2.688333333333333</v>
      </c>
      <c r="M99" s="5">
        <f t="shared" si="22"/>
        <v>2.688333333333333</v>
      </c>
      <c r="N99" s="5">
        <f t="shared" si="22"/>
        <v>2.688333333333333</v>
      </c>
      <c r="O99" s="5">
        <f t="shared" si="22"/>
        <v>2.688333333333333</v>
      </c>
      <c r="P99" s="17">
        <v>2.68</v>
      </c>
      <c r="Q99" s="5">
        <v>2.68</v>
      </c>
      <c r="R99" s="22"/>
      <c r="S99" s="50">
        <f t="shared" si="24"/>
        <v>0</v>
      </c>
      <c r="T99" s="22"/>
      <c r="U99" s="35"/>
      <c r="V99" s="22"/>
      <c r="W99" s="51">
        <f aca="true" t="shared" si="26" ref="W99:W105">S99</f>
        <v>0</v>
      </c>
    </row>
    <row r="100" spans="1:23" ht="21.75" customHeight="1">
      <c r="A100" s="113"/>
      <c r="B100" s="113"/>
      <c r="C100" s="10" t="s">
        <v>166</v>
      </c>
      <c r="D100" s="80" t="s">
        <v>311</v>
      </c>
      <c r="E100" s="5">
        <v>585.2</v>
      </c>
      <c r="F100" s="5">
        <f t="shared" si="23"/>
        <v>48.76666666666667</v>
      </c>
      <c r="G100" s="5">
        <f t="shared" si="22"/>
        <v>48.76666666666667</v>
      </c>
      <c r="H100" s="5">
        <f t="shared" si="22"/>
        <v>48.76666666666667</v>
      </c>
      <c r="I100" s="5">
        <f t="shared" si="22"/>
        <v>48.76666666666667</v>
      </c>
      <c r="J100" s="5">
        <f t="shared" si="22"/>
        <v>48.76666666666667</v>
      </c>
      <c r="K100" s="5">
        <f t="shared" si="22"/>
        <v>48.76666666666667</v>
      </c>
      <c r="L100" s="5">
        <f t="shared" si="22"/>
        <v>48.76666666666667</v>
      </c>
      <c r="M100" s="5">
        <f t="shared" si="22"/>
        <v>48.76666666666667</v>
      </c>
      <c r="N100" s="5">
        <f t="shared" si="22"/>
        <v>48.76666666666667</v>
      </c>
      <c r="O100" s="5">
        <f t="shared" si="22"/>
        <v>48.76666666666667</v>
      </c>
      <c r="P100" s="17">
        <f t="shared" si="22"/>
        <v>48.76666666666667</v>
      </c>
      <c r="Q100" s="5">
        <v>48.73</v>
      </c>
      <c r="R100" s="22"/>
      <c r="S100" s="50">
        <f t="shared" si="24"/>
        <v>0</v>
      </c>
      <c r="T100" s="22"/>
      <c r="U100" s="35"/>
      <c r="V100" s="22"/>
      <c r="W100" s="51">
        <f t="shared" si="26"/>
        <v>0</v>
      </c>
    </row>
    <row r="101" spans="1:23" ht="21.75" customHeight="1">
      <c r="A101" s="113"/>
      <c r="B101" s="113"/>
      <c r="C101" s="10" t="s">
        <v>167</v>
      </c>
      <c r="D101" s="80" t="s">
        <v>311</v>
      </c>
      <c r="E101" s="13">
        <v>35</v>
      </c>
      <c r="F101" s="5">
        <f t="shared" si="23"/>
        <v>2.9166666666666665</v>
      </c>
      <c r="G101" s="5">
        <f t="shared" si="22"/>
        <v>2.9166666666666665</v>
      </c>
      <c r="H101" s="5">
        <f t="shared" si="22"/>
        <v>2.9166666666666665</v>
      </c>
      <c r="I101" s="5">
        <f t="shared" si="22"/>
        <v>2.9166666666666665</v>
      </c>
      <c r="J101" s="5">
        <f t="shared" si="22"/>
        <v>2.9166666666666665</v>
      </c>
      <c r="K101" s="5">
        <f t="shared" si="22"/>
        <v>2.9166666666666665</v>
      </c>
      <c r="L101" s="5">
        <f t="shared" si="22"/>
        <v>2.9166666666666665</v>
      </c>
      <c r="M101" s="5">
        <f t="shared" si="22"/>
        <v>2.9166666666666665</v>
      </c>
      <c r="N101" s="5">
        <f t="shared" si="22"/>
        <v>2.9166666666666665</v>
      </c>
      <c r="O101" s="5">
        <f t="shared" si="22"/>
        <v>2.9166666666666665</v>
      </c>
      <c r="P101" s="17">
        <f t="shared" si="22"/>
        <v>2.9166666666666665</v>
      </c>
      <c r="Q101" s="5">
        <v>2.88</v>
      </c>
      <c r="R101" s="22"/>
      <c r="S101" s="50">
        <f t="shared" si="24"/>
        <v>0</v>
      </c>
      <c r="T101" s="22"/>
      <c r="U101" s="35"/>
      <c r="V101" s="22"/>
      <c r="W101" s="51">
        <f t="shared" si="26"/>
        <v>0</v>
      </c>
    </row>
    <row r="102" spans="1:23" ht="21.75" customHeight="1">
      <c r="A102" s="113"/>
      <c r="B102" s="113"/>
      <c r="C102" s="10" t="s">
        <v>183</v>
      </c>
      <c r="D102" s="80" t="s">
        <v>311</v>
      </c>
      <c r="E102" s="3">
        <v>3.6</v>
      </c>
      <c r="F102" s="5">
        <v>0.3</v>
      </c>
      <c r="G102" s="5">
        <f t="shared" si="22"/>
        <v>0.3</v>
      </c>
      <c r="H102" s="5">
        <f t="shared" si="22"/>
        <v>0.3</v>
      </c>
      <c r="I102" s="5">
        <v>0.3</v>
      </c>
      <c r="J102" s="5">
        <v>0.3</v>
      </c>
      <c r="K102" s="5">
        <v>0.3</v>
      </c>
      <c r="L102" s="5">
        <v>0.3</v>
      </c>
      <c r="M102" s="5">
        <v>0.3</v>
      </c>
      <c r="N102" s="5">
        <v>0.3</v>
      </c>
      <c r="O102" s="5">
        <v>0.3</v>
      </c>
      <c r="P102" s="5">
        <v>0.3</v>
      </c>
      <c r="Q102" s="5">
        <v>0.3</v>
      </c>
      <c r="R102" s="22"/>
      <c r="S102" s="50">
        <f t="shared" si="24"/>
        <v>0</v>
      </c>
      <c r="T102" s="22"/>
      <c r="U102" s="35"/>
      <c r="V102" s="22"/>
      <c r="W102" s="51">
        <f t="shared" si="26"/>
        <v>0</v>
      </c>
    </row>
    <row r="103" spans="1:23" ht="32.25" customHeight="1">
      <c r="A103" s="114"/>
      <c r="B103" s="114"/>
      <c r="C103" s="10" t="s">
        <v>345</v>
      </c>
      <c r="D103" s="80" t="s">
        <v>311</v>
      </c>
      <c r="E103" s="3">
        <v>342.24</v>
      </c>
      <c r="F103" s="5">
        <v>28.52</v>
      </c>
      <c r="G103" s="5">
        <v>28.52</v>
      </c>
      <c r="H103" s="5">
        <v>28.52</v>
      </c>
      <c r="I103" s="5">
        <v>28.52</v>
      </c>
      <c r="J103" s="5">
        <v>28.52</v>
      </c>
      <c r="K103" s="5">
        <v>28.52</v>
      </c>
      <c r="L103" s="5">
        <v>28.52</v>
      </c>
      <c r="M103" s="5">
        <v>28.52</v>
      </c>
      <c r="N103" s="5">
        <v>28.52</v>
      </c>
      <c r="O103" s="5">
        <v>28.52</v>
      </c>
      <c r="P103" s="5">
        <v>28.52</v>
      </c>
      <c r="Q103" s="5">
        <v>28.52</v>
      </c>
      <c r="R103" s="22"/>
      <c r="S103" s="50">
        <f t="shared" si="24"/>
        <v>0</v>
      </c>
      <c r="T103" s="22"/>
      <c r="U103" s="35"/>
      <c r="V103" s="22"/>
      <c r="W103" s="51">
        <f t="shared" si="26"/>
        <v>0</v>
      </c>
    </row>
    <row r="104" spans="1:23" ht="21.75" customHeight="1">
      <c r="A104" s="21">
        <v>19</v>
      </c>
      <c r="B104" s="21" t="s">
        <v>184</v>
      </c>
      <c r="C104" s="10" t="s">
        <v>58</v>
      </c>
      <c r="D104" s="80" t="s">
        <v>311</v>
      </c>
      <c r="E104" s="5">
        <v>153.37</v>
      </c>
      <c r="F104" s="5">
        <v>12.78</v>
      </c>
      <c r="G104" s="5">
        <f t="shared" si="22"/>
        <v>12.78</v>
      </c>
      <c r="H104" s="5">
        <f t="shared" si="22"/>
        <v>12.78</v>
      </c>
      <c r="I104" s="5">
        <f t="shared" si="22"/>
        <v>12.78</v>
      </c>
      <c r="J104" s="5">
        <f t="shared" si="22"/>
        <v>12.78</v>
      </c>
      <c r="K104" s="5">
        <f t="shared" si="22"/>
        <v>12.78</v>
      </c>
      <c r="L104" s="5">
        <f t="shared" si="22"/>
        <v>12.78</v>
      </c>
      <c r="M104" s="5">
        <f t="shared" si="22"/>
        <v>12.78</v>
      </c>
      <c r="N104" s="5">
        <f t="shared" si="22"/>
        <v>12.78</v>
      </c>
      <c r="O104" s="5">
        <f t="shared" si="22"/>
        <v>12.78</v>
      </c>
      <c r="P104" s="17">
        <v>12.78</v>
      </c>
      <c r="Q104" s="5">
        <v>12.79</v>
      </c>
      <c r="R104" s="22"/>
      <c r="S104" s="50">
        <f t="shared" si="24"/>
        <v>0</v>
      </c>
      <c r="T104" s="22"/>
      <c r="U104" s="35"/>
      <c r="V104" s="22"/>
      <c r="W104" s="51">
        <f t="shared" si="26"/>
        <v>0</v>
      </c>
    </row>
    <row r="105" spans="1:23" ht="21.75" customHeight="1">
      <c r="A105" s="21">
        <v>20</v>
      </c>
      <c r="B105" s="21" t="s">
        <v>339</v>
      </c>
      <c r="C105" s="10" t="s">
        <v>340</v>
      </c>
      <c r="D105" s="81" t="s">
        <v>245</v>
      </c>
      <c r="E105" s="5">
        <v>73.35</v>
      </c>
      <c r="F105" s="5">
        <v>6.11</v>
      </c>
      <c r="G105" s="5">
        <v>6.11</v>
      </c>
      <c r="H105" s="5">
        <v>6.11</v>
      </c>
      <c r="I105" s="5">
        <v>6.11</v>
      </c>
      <c r="J105" s="5">
        <v>6.11</v>
      </c>
      <c r="K105" s="5">
        <v>6.11</v>
      </c>
      <c r="L105" s="5">
        <v>6.11</v>
      </c>
      <c r="M105" s="5">
        <v>6.11</v>
      </c>
      <c r="N105" s="5">
        <v>6.11</v>
      </c>
      <c r="O105" s="5">
        <v>6.11</v>
      </c>
      <c r="P105" s="17">
        <v>6.11</v>
      </c>
      <c r="Q105" s="5">
        <v>6.14</v>
      </c>
      <c r="R105" s="22"/>
      <c r="S105" s="50">
        <f t="shared" si="24"/>
        <v>0</v>
      </c>
      <c r="T105" s="42"/>
      <c r="U105" s="72"/>
      <c r="V105" s="42"/>
      <c r="W105" s="50">
        <f t="shared" si="26"/>
        <v>0</v>
      </c>
    </row>
    <row r="106" spans="1:23" ht="18.75" customHeight="1">
      <c r="A106" s="3"/>
      <c r="B106" s="10" t="s">
        <v>79</v>
      </c>
      <c r="C106" s="10"/>
      <c r="D106" s="3"/>
      <c r="E106" s="5">
        <f>SUM(E7:E105)</f>
        <v>74859.82200000001</v>
      </c>
      <c r="F106" s="5">
        <f aca="true" t="shared" si="27" ref="F106:Q106">SUM(F7:F105)</f>
        <v>6238.3365</v>
      </c>
      <c r="G106" s="5">
        <f t="shared" si="27"/>
        <v>6238.3365</v>
      </c>
      <c r="H106" s="5">
        <f t="shared" si="27"/>
        <v>6238.3365</v>
      </c>
      <c r="I106" s="5">
        <f t="shared" si="27"/>
        <v>6238.3365</v>
      </c>
      <c r="J106" s="5">
        <f t="shared" si="27"/>
        <v>6238.3365</v>
      </c>
      <c r="K106" s="5">
        <f t="shared" si="27"/>
        <v>6238.3365</v>
      </c>
      <c r="L106" s="5">
        <f t="shared" si="27"/>
        <v>6238.356500000001</v>
      </c>
      <c r="M106" s="5">
        <f t="shared" si="27"/>
        <v>6238.356500000001</v>
      </c>
      <c r="N106" s="5">
        <f t="shared" si="27"/>
        <v>6238.374833333335</v>
      </c>
      <c r="O106" s="5">
        <f t="shared" si="27"/>
        <v>6238.374833333335</v>
      </c>
      <c r="P106" s="5">
        <f t="shared" si="27"/>
        <v>6238.370666666668</v>
      </c>
      <c r="Q106" s="5">
        <f t="shared" si="27"/>
        <v>6237.882000000003</v>
      </c>
      <c r="R106" s="22"/>
      <c r="S106" s="50">
        <f>SUM(S7:S105)</f>
        <v>1640.49474512</v>
      </c>
      <c r="T106" s="50">
        <f>SUM(T7:T104)</f>
        <v>581.3078159999999</v>
      </c>
      <c r="U106" s="50">
        <f>SUM(U7:U104)</f>
        <v>780.8727360000001</v>
      </c>
      <c r="V106" s="50">
        <f>SUM(V7:V104)</f>
        <v>1128.21474512</v>
      </c>
      <c r="W106" s="50">
        <f>SUM(W7:W105)</f>
        <v>757.448088</v>
      </c>
    </row>
    <row r="107" spans="19:23" ht="12.75">
      <c r="S107" s="39" t="s">
        <v>141</v>
      </c>
      <c r="T107" s="51">
        <f>T106/12</f>
        <v>48.44231799999999</v>
      </c>
      <c r="U107" s="51">
        <f>U106/12</f>
        <v>65.07272800000001</v>
      </c>
      <c r="V107" s="51">
        <f>V106/12</f>
        <v>94.01789542666667</v>
      </c>
      <c r="W107" s="51">
        <f>W106/12</f>
        <v>63.120674</v>
      </c>
    </row>
  </sheetData>
  <mergeCells count="47">
    <mergeCell ref="T5:T6"/>
    <mergeCell ref="U5:U6"/>
    <mergeCell ref="W5:W6"/>
    <mergeCell ref="V5:V6"/>
    <mergeCell ref="A99:A103"/>
    <mergeCell ref="B99:B103"/>
    <mergeCell ref="R5:R6"/>
    <mergeCell ref="S5:S6"/>
    <mergeCell ref="B10:B12"/>
    <mergeCell ref="F5:F6"/>
    <mergeCell ref="G5:G6"/>
    <mergeCell ref="B4:B6"/>
    <mergeCell ref="C4:C6"/>
    <mergeCell ref="B95:B98"/>
    <mergeCell ref="E5:E6"/>
    <mergeCell ref="D4:D6"/>
    <mergeCell ref="B73:B87"/>
    <mergeCell ref="B90:B91"/>
    <mergeCell ref="B23:B27"/>
    <mergeCell ref="B28:B29"/>
    <mergeCell ref="B92:B94"/>
    <mergeCell ref="B88:B89"/>
    <mergeCell ref="B40:B42"/>
    <mergeCell ref="B43:B45"/>
    <mergeCell ref="B46:B51"/>
    <mergeCell ref="A1:Q1"/>
    <mergeCell ref="A2:Q2"/>
    <mergeCell ref="A3:Q3"/>
    <mergeCell ref="H5:H6"/>
    <mergeCell ref="I5:I6"/>
    <mergeCell ref="J5:J6"/>
    <mergeCell ref="E4:Q4"/>
    <mergeCell ref="A4:A6"/>
    <mergeCell ref="O5:O6"/>
    <mergeCell ref="K5:K6"/>
    <mergeCell ref="P5:P6"/>
    <mergeCell ref="Q5:Q6"/>
    <mergeCell ref="L5:L6"/>
    <mergeCell ref="M5:M6"/>
    <mergeCell ref="N5:N6"/>
    <mergeCell ref="A7:A8"/>
    <mergeCell ref="B7:B8"/>
    <mergeCell ref="B31:B39"/>
    <mergeCell ref="B17:B19"/>
    <mergeCell ref="B20:B22"/>
    <mergeCell ref="B13:B14"/>
    <mergeCell ref="B15:B16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7"/>
  <sheetViews>
    <sheetView tabSelected="1" zoomScale="75" zoomScaleNormal="75" workbookViewId="0" topLeftCell="A1">
      <selection activeCell="A4" sqref="A4:O4"/>
    </sheetView>
  </sheetViews>
  <sheetFormatPr defaultColWidth="9.00390625" defaultRowHeight="12.75"/>
  <cols>
    <col min="1" max="1" width="4.375" style="0" customWidth="1"/>
    <col min="2" max="2" width="44.625" style="0" customWidth="1"/>
    <col min="3" max="3" width="7.875" style="0" customWidth="1"/>
    <col min="4" max="5" width="6.375" style="0" customWidth="1"/>
    <col min="6" max="6" width="6.00390625" style="0" customWidth="1"/>
    <col min="7" max="7" width="6.375" style="0" customWidth="1"/>
    <col min="8" max="8" width="7.125" style="0" customWidth="1"/>
    <col min="9" max="9" width="6.25390625" style="0" customWidth="1"/>
    <col min="10" max="10" width="6.375" style="0" customWidth="1"/>
    <col min="11" max="11" width="6.875" style="0" customWidth="1"/>
    <col min="12" max="12" width="6.375" style="0" customWidth="1"/>
    <col min="13" max="13" width="6.875" style="0" customWidth="1"/>
    <col min="14" max="15" width="6.375" style="0" customWidth="1"/>
    <col min="16" max="17" width="0" style="0" hidden="1" customWidth="1"/>
    <col min="19" max="19" width="10.875" style="0" customWidth="1"/>
    <col min="21" max="21" width="10.25390625" style="0" customWidth="1"/>
  </cols>
  <sheetData>
    <row r="1" spans="10:26" s="68" customFormat="1" ht="15.75">
      <c r="J1" s="88" t="s">
        <v>304</v>
      </c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9:26" s="68" customFormat="1" ht="15.75">
      <c r="I2" s="135" t="s">
        <v>309</v>
      </c>
      <c r="J2" s="135"/>
      <c r="K2" s="135"/>
      <c r="L2" s="135"/>
      <c r="M2" s="135"/>
      <c r="N2" s="135"/>
      <c r="O2" s="135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6" s="68" customFormat="1" ht="15.75">
      <c r="A3" s="70"/>
      <c r="B3" s="70"/>
      <c r="C3" s="70"/>
      <c r="D3" s="70"/>
      <c r="E3" s="70"/>
      <c r="F3" s="70"/>
      <c r="G3" s="70"/>
      <c r="H3" s="70"/>
      <c r="I3" s="70"/>
      <c r="J3" s="88" t="s">
        <v>389</v>
      </c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1:26" ht="12.75">
      <c r="A4" s="89" t="s">
        <v>301</v>
      </c>
      <c r="B4" s="90"/>
      <c r="C4" s="90"/>
      <c r="D4" s="91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R4" s="64"/>
      <c r="S4" s="64"/>
      <c r="T4" s="64"/>
      <c r="U4" s="64"/>
      <c r="V4" s="64"/>
      <c r="W4" s="64"/>
      <c r="X4" s="64"/>
      <c r="Y4" s="64"/>
      <c r="Z4" s="64"/>
    </row>
    <row r="5" spans="1:15" ht="12.75">
      <c r="A5" s="120" t="s">
        <v>0</v>
      </c>
      <c r="B5" s="121" t="s">
        <v>45</v>
      </c>
      <c r="C5" s="120" t="s">
        <v>306</v>
      </c>
      <c r="D5" s="133" t="s">
        <v>133</v>
      </c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</row>
    <row r="6" spans="1:15" ht="12.75">
      <c r="A6" s="120"/>
      <c r="B6" s="121"/>
      <c r="C6" s="120"/>
      <c r="D6" s="112" t="s">
        <v>87</v>
      </c>
      <c r="E6" s="92" t="s">
        <v>88</v>
      </c>
      <c r="F6" s="113" t="s">
        <v>40</v>
      </c>
      <c r="G6" s="113" t="s">
        <v>73</v>
      </c>
      <c r="H6" s="114" t="s">
        <v>41</v>
      </c>
      <c r="I6" s="114" t="s">
        <v>42</v>
      </c>
      <c r="J6" s="114" t="s">
        <v>43</v>
      </c>
      <c r="K6" s="114" t="s">
        <v>74</v>
      </c>
      <c r="L6" s="114" t="s">
        <v>75</v>
      </c>
      <c r="M6" s="114" t="s">
        <v>76</v>
      </c>
      <c r="N6" s="114" t="s">
        <v>77</v>
      </c>
      <c r="O6" s="114" t="s">
        <v>78</v>
      </c>
    </row>
    <row r="7" spans="1:15" ht="12.75">
      <c r="A7" s="120"/>
      <c r="B7" s="121"/>
      <c r="C7" s="120"/>
      <c r="D7" s="114"/>
      <c r="E7" s="111"/>
      <c r="F7" s="114"/>
      <c r="G7" s="114"/>
      <c r="H7" s="115"/>
      <c r="I7" s="115"/>
      <c r="J7" s="115"/>
      <c r="K7" s="115"/>
      <c r="L7" s="115"/>
      <c r="M7" s="115"/>
      <c r="N7" s="115"/>
      <c r="O7" s="115"/>
    </row>
    <row r="8" spans="1:22" ht="12.75">
      <c r="A8" s="28">
        <v>1</v>
      </c>
      <c r="B8" s="65" t="s">
        <v>89</v>
      </c>
      <c r="C8" s="93">
        <f>D8+E8+F8+G8+H8+I8+J8+K8+L8+M8+N8+O8</f>
        <v>83.69999999999999</v>
      </c>
      <c r="D8" s="93">
        <v>13.6</v>
      </c>
      <c r="E8" s="93">
        <v>12.6</v>
      </c>
      <c r="F8" s="93">
        <v>7.1</v>
      </c>
      <c r="G8" s="93">
        <v>6.4</v>
      </c>
      <c r="H8" s="93">
        <v>5.6</v>
      </c>
      <c r="I8" s="93">
        <v>2.6</v>
      </c>
      <c r="J8" s="93">
        <v>1.3</v>
      </c>
      <c r="K8" s="93">
        <v>1.3</v>
      </c>
      <c r="L8" s="93">
        <v>3.3</v>
      </c>
      <c r="M8" s="93">
        <v>7.7</v>
      </c>
      <c r="N8" s="93">
        <v>9.6</v>
      </c>
      <c r="O8" s="93">
        <v>12.6</v>
      </c>
      <c r="R8" s="76"/>
      <c r="S8" s="75"/>
      <c r="U8" s="75"/>
      <c r="V8" s="75"/>
    </row>
    <row r="9" spans="1:22" ht="13.5" customHeight="1">
      <c r="A9" s="28">
        <v>2</v>
      </c>
      <c r="B9" s="78" t="s">
        <v>90</v>
      </c>
      <c r="C9" s="94">
        <f aca="true" t="shared" si="0" ref="C9:C63">D9+E9+F9+G9+H9+I9+J9+K9+L9+M9+N9+O9</f>
        <v>2.95</v>
      </c>
      <c r="D9" s="101">
        <v>0.3</v>
      </c>
      <c r="E9" s="101">
        <v>0.3</v>
      </c>
      <c r="F9" s="101">
        <v>0.3</v>
      </c>
      <c r="G9" s="101">
        <v>0.1</v>
      </c>
      <c r="H9" s="101">
        <v>0.1</v>
      </c>
      <c r="I9" s="101">
        <v>0.1</v>
      </c>
      <c r="J9" s="101">
        <v>0.1</v>
      </c>
      <c r="K9" s="101">
        <v>0.3</v>
      </c>
      <c r="L9" s="101">
        <v>0.3</v>
      </c>
      <c r="M9" s="101">
        <v>0.3</v>
      </c>
      <c r="N9" s="94">
        <v>0.35</v>
      </c>
      <c r="O9" s="101">
        <v>0.4</v>
      </c>
      <c r="P9" t="s">
        <v>135</v>
      </c>
      <c r="Q9" t="s">
        <v>136</v>
      </c>
      <c r="R9" s="76"/>
      <c r="S9" s="75"/>
      <c r="U9" s="75"/>
      <c r="V9" s="75"/>
    </row>
    <row r="10" spans="1:22" ht="12.75">
      <c r="A10" s="28">
        <v>3</v>
      </c>
      <c r="B10" s="65" t="s">
        <v>91</v>
      </c>
      <c r="C10" s="93">
        <f t="shared" si="0"/>
        <v>960.8</v>
      </c>
      <c r="D10" s="93">
        <v>130.8</v>
      </c>
      <c r="E10" s="93">
        <v>130</v>
      </c>
      <c r="F10" s="93">
        <v>96</v>
      </c>
      <c r="G10" s="93">
        <v>86</v>
      </c>
      <c r="H10" s="93">
        <v>41</v>
      </c>
      <c r="I10" s="93">
        <v>56.5</v>
      </c>
      <c r="J10" s="93">
        <v>50</v>
      </c>
      <c r="K10" s="93">
        <v>40.5</v>
      </c>
      <c r="L10" s="93">
        <v>72.5</v>
      </c>
      <c r="M10" s="93">
        <v>70</v>
      </c>
      <c r="N10" s="93">
        <v>85.5</v>
      </c>
      <c r="O10" s="93">
        <v>102</v>
      </c>
      <c r="P10" s="34">
        <v>2.3268</v>
      </c>
      <c r="Q10" s="35">
        <f aca="true" t="shared" si="1" ref="Q10:Q39">P10*C8</f>
        <v>194.75315999999998</v>
      </c>
      <c r="R10" s="76"/>
      <c r="S10" s="75"/>
      <c r="U10" s="75"/>
      <c r="V10" s="75"/>
    </row>
    <row r="11" spans="1:22" ht="12.75">
      <c r="A11" s="28">
        <v>4</v>
      </c>
      <c r="B11" s="65" t="s">
        <v>51</v>
      </c>
      <c r="C11" s="93">
        <f t="shared" si="0"/>
        <v>246.5</v>
      </c>
      <c r="D11" s="93">
        <v>33.8</v>
      </c>
      <c r="E11" s="93">
        <v>26.5</v>
      </c>
      <c r="F11" s="93">
        <v>24.8</v>
      </c>
      <c r="G11" s="93">
        <v>18.6</v>
      </c>
      <c r="H11" s="93">
        <v>11.8</v>
      </c>
      <c r="I11" s="93">
        <v>5.8</v>
      </c>
      <c r="J11" s="93">
        <v>5.5</v>
      </c>
      <c r="K11" s="93">
        <v>12.9</v>
      </c>
      <c r="L11" s="93">
        <v>14</v>
      </c>
      <c r="M11" s="93">
        <v>32.8</v>
      </c>
      <c r="N11" s="93">
        <v>31.5</v>
      </c>
      <c r="O11" s="93">
        <v>28.5</v>
      </c>
      <c r="P11" s="34">
        <v>2.3268</v>
      </c>
      <c r="Q11" s="35">
        <f t="shared" si="1"/>
        <v>6.86406</v>
      </c>
      <c r="R11" s="76"/>
      <c r="S11" s="75"/>
      <c r="U11" s="75"/>
      <c r="V11" s="75"/>
    </row>
    <row r="12" spans="1:22" ht="12.75">
      <c r="A12" s="28">
        <v>5</v>
      </c>
      <c r="B12" s="65" t="s">
        <v>92</v>
      </c>
      <c r="C12" s="93">
        <f t="shared" si="0"/>
        <v>206</v>
      </c>
      <c r="D12" s="93">
        <v>28.3</v>
      </c>
      <c r="E12" s="93">
        <v>23.3</v>
      </c>
      <c r="F12" s="93">
        <v>17.8</v>
      </c>
      <c r="G12" s="93">
        <v>11</v>
      </c>
      <c r="H12" s="93">
        <v>9</v>
      </c>
      <c r="I12" s="93">
        <v>7.5</v>
      </c>
      <c r="J12" s="93">
        <v>7.3</v>
      </c>
      <c r="K12" s="93">
        <v>9.7</v>
      </c>
      <c r="L12" s="93">
        <v>12.6</v>
      </c>
      <c r="M12" s="93">
        <v>22</v>
      </c>
      <c r="N12" s="93">
        <v>26.7</v>
      </c>
      <c r="O12" s="93">
        <v>30.8</v>
      </c>
      <c r="P12" s="34">
        <v>2.3268</v>
      </c>
      <c r="Q12" s="35">
        <f t="shared" si="1"/>
        <v>2235.5894399999997</v>
      </c>
      <c r="R12" s="76"/>
      <c r="S12" s="75"/>
      <c r="U12" s="75"/>
      <c r="V12" s="75"/>
    </row>
    <row r="13" spans="1:22" ht="12.75">
      <c r="A13" s="28">
        <v>6</v>
      </c>
      <c r="B13" s="78" t="s">
        <v>93</v>
      </c>
      <c r="C13" s="93">
        <f t="shared" si="0"/>
        <v>225.20000000000002</v>
      </c>
      <c r="D13" s="93">
        <v>29.1</v>
      </c>
      <c r="E13" s="93">
        <v>25</v>
      </c>
      <c r="F13" s="93">
        <v>21.1</v>
      </c>
      <c r="G13" s="93">
        <v>15.5</v>
      </c>
      <c r="H13" s="93">
        <v>12.3</v>
      </c>
      <c r="I13" s="93">
        <v>10.2</v>
      </c>
      <c r="J13" s="93">
        <v>7.4</v>
      </c>
      <c r="K13" s="93">
        <v>9.1</v>
      </c>
      <c r="L13" s="93">
        <v>13.1</v>
      </c>
      <c r="M13" s="93">
        <v>24.2</v>
      </c>
      <c r="N13" s="93">
        <v>27.4</v>
      </c>
      <c r="O13" s="93">
        <v>30.8</v>
      </c>
      <c r="P13" s="34">
        <v>2.3268</v>
      </c>
      <c r="Q13" s="35">
        <f t="shared" si="1"/>
        <v>573.5562</v>
      </c>
      <c r="R13" s="76"/>
      <c r="S13" s="75"/>
      <c r="U13" s="75"/>
      <c r="V13" s="75"/>
    </row>
    <row r="14" spans="1:22" ht="12.75">
      <c r="A14" s="28">
        <v>7</v>
      </c>
      <c r="B14" s="65" t="s">
        <v>94</v>
      </c>
      <c r="C14" s="101">
        <f t="shared" si="0"/>
        <v>113.10000000000001</v>
      </c>
      <c r="D14" s="101">
        <v>15.5</v>
      </c>
      <c r="E14" s="101">
        <v>12.7</v>
      </c>
      <c r="F14" s="101">
        <v>9.8</v>
      </c>
      <c r="G14" s="101">
        <v>6.4</v>
      </c>
      <c r="H14" s="101">
        <v>5.2</v>
      </c>
      <c r="I14" s="101">
        <v>7.6</v>
      </c>
      <c r="J14" s="101">
        <v>3.4</v>
      </c>
      <c r="K14" s="101">
        <v>8.9</v>
      </c>
      <c r="L14" s="101">
        <v>8.2</v>
      </c>
      <c r="M14" s="101">
        <v>9</v>
      </c>
      <c r="N14" s="101">
        <v>10.9</v>
      </c>
      <c r="O14" s="101">
        <f>D14</f>
        <v>15.5</v>
      </c>
      <c r="P14" s="34">
        <v>2.3268</v>
      </c>
      <c r="Q14" s="35">
        <f>P14*C12</f>
        <v>479.3208</v>
      </c>
      <c r="R14" s="76"/>
      <c r="S14" s="75"/>
      <c r="U14" s="75"/>
      <c r="V14" s="75"/>
    </row>
    <row r="15" spans="1:22" ht="12.75">
      <c r="A15" s="28">
        <v>8</v>
      </c>
      <c r="B15" s="78" t="s">
        <v>95</v>
      </c>
      <c r="C15" s="101">
        <f t="shared" si="0"/>
        <v>114.5</v>
      </c>
      <c r="D15" s="101">
        <v>13.3</v>
      </c>
      <c r="E15" s="101">
        <v>10.6</v>
      </c>
      <c r="F15" s="101">
        <v>8.2</v>
      </c>
      <c r="G15" s="101">
        <v>4.8</v>
      </c>
      <c r="H15" s="101">
        <v>4.3</v>
      </c>
      <c r="I15" s="101">
        <v>3.2</v>
      </c>
      <c r="J15" s="101">
        <v>3.3</v>
      </c>
      <c r="K15" s="101">
        <v>4.4</v>
      </c>
      <c r="L15" s="101">
        <v>5.9</v>
      </c>
      <c r="M15" s="101">
        <v>19.7</v>
      </c>
      <c r="N15" s="101">
        <v>12.2</v>
      </c>
      <c r="O15" s="101">
        <v>24.6</v>
      </c>
      <c r="P15" s="34">
        <v>2.3268</v>
      </c>
      <c r="Q15" s="35">
        <f>P15*C13</f>
        <v>523.99536</v>
      </c>
      <c r="R15" s="76"/>
      <c r="S15" s="75"/>
      <c r="U15" s="75"/>
      <c r="V15" s="75"/>
    </row>
    <row r="16" spans="1:22" ht="12.75">
      <c r="A16" s="28">
        <v>9</v>
      </c>
      <c r="B16" s="65" t="s">
        <v>50</v>
      </c>
      <c r="C16" s="93">
        <f t="shared" si="0"/>
        <v>120.6</v>
      </c>
      <c r="D16" s="93">
        <v>16.9</v>
      </c>
      <c r="E16" s="93">
        <v>9.5</v>
      </c>
      <c r="F16" s="93">
        <v>9.5</v>
      </c>
      <c r="G16" s="93">
        <v>8.1</v>
      </c>
      <c r="H16" s="93">
        <v>6.3</v>
      </c>
      <c r="I16" s="93">
        <v>7</v>
      </c>
      <c r="J16" s="93">
        <v>6</v>
      </c>
      <c r="K16" s="93">
        <v>6</v>
      </c>
      <c r="L16" s="93">
        <v>7.7</v>
      </c>
      <c r="M16" s="93">
        <v>12.4</v>
      </c>
      <c r="N16" s="93">
        <v>13.3</v>
      </c>
      <c r="O16" s="93">
        <v>17.9</v>
      </c>
      <c r="P16" s="34">
        <v>2.3268</v>
      </c>
      <c r="Q16" s="35">
        <f t="shared" si="1"/>
        <v>263.16108</v>
      </c>
      <c r="R16" s="76"/>
      <c r="S16" s="75"/>
      <c r="U16" s="75"/>
      <c r="V16" s="75"/>
    </row>
    <row r="17" spans="1:22" ht="12.75">
      <c r="A17" s="28">
        <v>10</v>
      </c>
      <c r="B17" s="65" t="s">
        <v>48</v>
      </c>
      <c r="C17" s="93">
        <f t="shared" si="0"/>
        <v>213.1</v>
      </c>
      <c r="D17" s="93">
        <v>25.6</v>
      </c>
      <c r="E17" s="93">
        <v>22.5</v>
      </c>
      <c r="F17" s="93">
        <v>21</v>
      </c>
      <c r="G17" s="93">
        <v>19.2</v>
      </c>
      <c r="H17" s="93">
        <v>9.5</v>
      </c>
      <c r="I17" s="93">
        <v>7.3</v>
      </c>
      <c r="J17" s="93">
        <v>13.5</v>
      </c>
      <c r="K17" s="93">
        <v>14.5</v>
      </c>
      <c r="L17" s="93">
        <v>16</v>
      </c>
      <c r="M17" s="93">
        <v>18.5</v>
      </c>
      <c r="N17" s="93">
        <v>21.5</v>
      </c>
      <c r="O17" s="93">
        <v>24</v>
      </c>
      <c r="P17" s="34">
        <v>2.3268</v>
      </c>
      <c r="Q17" s="35">
        <f t="shared" si="1"/>
        <v>266.41859999999997</v>
      </c>
      <c r="R17" s="76"/>
      <c r="S17" s="75"/>
      <c r="U17" s="75"/>
      <c r="V17" s="75"/>
    </row>
    <row r="18" spans="1:22" ht="12.75">
      <c r="A18" s="28">
        <v>11</v>
      </c>
      <c r="B18" s="65" t="s">
        <v>96</v>
      </c>
      <c r="C18" s="93">
        <f t="shared" si="0"/>
        <v>43.6</v>
      </c>
      <c r="D18" s="93">
        <v>5.3</v>
      </c>
      <c r="E18" s="93">
        <v>4.7</v>
      </c>
      <c r="F18" s="93">
        <v>4.2</v>
      </c>
      <c r="G18" s="93">
        <v>2.7</v>
      </c>
      <c r="H18" s="93">
        <v>2.1</v>
      </c>
      <c r="I18" s="93">
        <v>1.9</v>
      </c>
      <c r="J18" s="93">
        <v>1.9</v>
      </c>
      <c r="K18" s="93">
        <v>2.1</v>
      </c>
      <c r="L18" s="93">
        <v>3</v>
      </c>
      <c r="M18" s="93">
        <v>4.7</v>
      </c>
      <c r="N18" s="93">
        <v>5.2</v>
      </c>
      <c r="O18" s="93">
        <v>5.8</v>
      </c>
      <c r="P18" s="34">
        <v>2.3268</v>
      </c>
      <c r="Q18" s="35">
        <f t="shared" si="1"/>
        <v>280.61208</v>
      </c>
      <c r="R18" s="76"/>
      <c r="S18" s="75"/>
      <c r="U18" s="75"/>
      <c r="V18" s="75"/>
    </row>
    <row r="19" spans="1:22" ht="12.75">
      <c r="A19" s="28">
        <v>12</v>
      </c>
      <c r="B19" s="78" t="s">
        <v>97</v>
      </c>
      <c r="C19" s="101">
        <f t="shared" si="0"/>
        <v>59.300000000000004</v>
      </c>
      <c r="D19" s="101">
        <v>6</v>
      </c>
      <c r="E19" s="101">
        <v>6</v>
      </c>
      <c r="F19" s="101">
        <v>5.2</v>
      </c>
      <c r="G19" s="101">
        <v>5</v>
      </c>
      <c r="H19" s="101">
        <v>4.6</v>
      </c>
      <c r="I19" s="101">
        <v>3.6</v>
      </c>
      <c r="J19" s="101">
        <v>3.2</v>
      </c>
      <c r="K19" s="101">
        <v>3.4</v>
      </c>
      <c r="L19" s="101">
        <v>4.2</v>
      </c>
      <c r="M19" s="101">
        <v>5.6</v>
      </c>
      <c r="N19" s="101">
        <v>6.1</v>
      </c>
      <c r="O19" s="101">
        <v>6.4</v>
      </c>
      <c r="P19" s="34">
        <v>2.3268</v>
      </c>
      <c r="Q19" s="35">
        <f t="shared" si="1"/>
        <v>495.84108</v>
      </c>
      <c r="R19" s="76"/>
      <c r="S19" s="75"/>
      <c r="U19" s="75"/>
      <c r="V19" s="75"/>
    </row>
    <row r="20" spans="1:22" ht="12.75">
      <c r="A20" s="28">
        <v>13</v>
      </c>
      <c r="B20" s="65" t="s">
        <v>49</v>
      </c>
      <c r="C20" s="93">
        <f t="shared" si="0"/>
        <v>34.5</v>
      </c>
      <c r="D20" s="93">
        <v>4.5</v>
      </c>
      <c r="E20" s="93">
        <v>3.2</v>
      </c>
      <c r="F20" s="93">
        <v>2.9</v>
      </c>
      <c r="G20" s="93">
        <v>2.4</v>
      </c>
      <c r="H20" s="93">
        <v>1.6</v>
      </c>
      <c r="I20" s="93">
        <v>0.8</v>
      </c>
      <c r="J20" s="93">
        <v>1.5</v>
      </c>
      <c r="K20" s="93">
        <v>1.7</v>
      </c>
      <c r="L20" s="93">
        <v>3</v>
      </c>
      <c r="M20" s="93">
        <v>3</v>
      </c>
      <c r="N20" s="93">
        <v>4.9</v>
      </c>
      <c r="O20" s="93">
        <v>5</v>
      </c>
      <c r="P20" s="34">
        <v>2.3268</v>
      </c>
      <c r="Q20" s="35">
        <f t="shared" si="1"/>
        <v>101.44848</v>
      </c>
      <c r="R20" s="76"/>
      <c r="S20" s="75"/>
      <c r="U20" s="75"/>
      <c r="V20" s="75"/>
    </row>
    <row r="21" spans="1:22" ht="12.75">
      <c r="A21" s="28">
        <v>14</v>
      </c>
      <c r="B21" s="65" t="s">
        <v>57</v>
      </c>
      <c r="C21" s="101">
        <f>D21+E21+F21+G21+H21+I21+J21+K21+L21+M21+N21+O21</f>
        <v>51</v>
      </c>
      <c r="D21" s="101">
        <v>6.9</v>
      </c>
      <c r="E21" s="101">
        <v>6</v>
      </c>
      <c r="F21" s="101">
        <v>4.6</v>
      </c>
      <c r="G21" s="101">
        <v>3.6</v>
      </c>
      <c r="H21" s="101">
        <v>2</v>
      </c>
      <c r="I21" s="101">
        <v>2.7</v>
      </c>
      <c r="J21" s="101">
        <v>2.3</v>
      </c>
      <c r="K21" s="101">
        <v>2.4</v>
      </c>
      <c r="L21" s="101">
        <v>3.4</v>
      </c>
      <c r="M21" s="101">
        <v>4.6</v>
      </c>
      <c r="N21" s="101">
        <v>5.6</v>
      </c>
      <c r="O21" s="101">
        <f>D21</f>
        <v>6.9</v>
      </c>
      <c r="P21" s="34">
        <v>2.3268</v>
      </c>
      <c r="Q21" s="35">
        <f t="shared" si="1"/>
        <v>137.97924</v>
      </c>
      <c r="R21" s="76"/>
      <c r="S21" s="75"/>
      <c r="U21" s="75"/>
      <c r="V21" s="75"/>
    </row>
    <row r="22" spans="1:22" ht="12.75">
      <c r="A22" s="28">
        <v>15</v>
      </c>
      <c r="B22" s="65" t="s">
        <v>98</v>
      </c>
      <c r="C22" s="101">
        <f t="shared" si="0"/>
        <v>151.99999999999997</v>
      </c>
      <c r="D22" s="101">
        <v>17.2</v>
      </c>
      <c r="E22" s="101">
        <v>17</v>
      </c>
      <c r="F22" s="101">
        <v>13.3</v>
      </c>
      <c r="G22" s="101">
        <v>13.1</v>
      </c>
      <c r="H22" s="101">
        <v>9.2</v>
      </c>
      <c r="I22" s="101">
        <v>11.7</v>
      </c>
      <c r="J22" s="101">
        <v>9.6</v>
      </c>
      <c r="K22" s="101">
        <v>7.7</v>
      </c>
      <c r="L22" s="101">
        <v>11.6</v>
      </c>
      <c r="M22" s="101">
        <v>10.2</v>
      </c>
      <c r="N22" s="101">
        <v>14.2</v>
      </c>
      <c r="O22" s="101">
        <f>D22</f>
        <v>17.2</v>
      </c>
      <c r="P22" s="34">
        <v>2.3268</v>
      </c>
      <c r="Q22" s="35">
        <f t="shared" si="1"/>
        <v>80.27459999999999</v>
      </c>
      <c r="R22" s="76"/>
      <c r="S22" s="75"/>
      <c r="U22" s="75"/>
      <c r="V22" s="75"/>
    </row>
    <row r="23" spans="1:22" ht="12.75">
      <c r="A23" s="28">
        <v>16</v>
      </c>
      <c r="B23" s="65" t="s">
        <v>99</v>
      </c>
      <c r="C23" s="101">
        <f t="shared" si="0"/>
        <v>14.400000000000002</v>
      </c>
      <c r="D23" s="101">
        <v>1.8</v>
      </c>
      <c r="E23" s="101">
        <v>2.6</v>
      </c>
      <c r="F23" s="101">
        <v>2.1</v>
      </c>
      <c r="G23" s="101">
        <v>2.4</v>
      </c>
      <c r="H23" s="101">
        <v>0.7</v>
      </c>
      <c r="I23" s="101">
        <v>0.7</v>
      </c>
      <c r="J23" s="101">
        <v>0.8</v>
      </c>
      <c r="K23" s="101">
        <v>0.4</v>
      </c>
      <c r="L23" s="101">
        <v>0.4</v>
      </c>
      <c r="M23" s="101">
        <v>0.3</v>
      </c>
      <c r="N23" s="101">
        <v>0.4</v>
      </c>
      <c r="O23" s="101">
        <f>D23</f>
        <v>1.8</v>
      </c>
      <c r="P23" s="34">
        <v>2.3268</v>
      </c>
      <c r="Q23" s="35">
        <f t="shared" si="1"/>
        <v>118.6668</v>
      </c>
      <c r="R23" s="76"/>
      <c r="S23" s="75"/>
      <c r="U23" s="75"/>
      <c r="V23" s="75"/>
    </row>
    <row r="24" spans="1:22" ht="12.75">
      <c r="A24" s="28">
        <v>17</v>
      </c>
      <c r="B24" s="65" t="s">
        <v>100</v>
      </c>
      <c r="C24" s="93">
        <f t="shared" si="0"/>
        <v>58.400000000000006</v>
      </c>
      <c r="D24" s="93">
        <v>9</v>
      </c>
      <c r="E24" s="93">
        <v>7.2</v>
      </c>
      <c r="F24" s="93">
        <v>4.9</v>
      </c>
      <c r="G24" s="93">
        <v>3.2</v>
      </c>
      <c r="H24" s="93">
        <v>2.8</v>
      </c>
      <c r="I24" s="93">
        <v>2.4</v>
      </c>
      <c r="J24" s="93">
        <v>2.7</v>
      </c>
      <c r="K24" s="93">
        <v>2.5</v>
      </c>
      <c r="L24" s="93">
        <v>3.7</v>
      </c>
      <c r="M24" s="93">
        <v>4.4</v>
      </c>
      <c r="N24" s="93">
        <v>6.6</v>
      </c>
      <c r="O24" s="93">
        <v>9</v>
      </c>
      <c r="P24" s="34">
        <v>2.3268</v>
      </c>
      <c r="Q24" s="35">
        <f t="shared" si="1"/>
        <v>353.6735999999999</v>
      </c>
      <c r="R24" s="76"/>
      <c r="S24" s="75"/>
      <c r="U24" s="75"/>
      <c r="V24" s="75"/>
    </row>
    <row r="25" spans="1:22" ht="12.75">
      <c r="A25" s="28">
        <v>18</v>
      </c>
      <c r="B25" s="78" t="s">
        <v>101</v>
      </c>
      <c r="C25" s="102">
        <f t="shared" si="0"/>
        <v>170</v>
      </c>
      <c r="D25" s="102">
        <v>24</v>
      </c>
      <c r="E25" s="102">
        <v>19</v>
      </c>
      <c r="F25" s="102">
        <v>15</v>
      </c>
      <c r="G25" s="102">
        <v>9</v>
      </c>
      <c r="H25" s="102">
        <v>6</v>
      </c>
      <c r="I25" s="102">
        <v>6</v>
      </c>
      <c r="J25" s="102">
        <v>6</v>
      </c>
      <c r="K25" s="102">
        <v>7.5</v>
      </c>
      <c r="L25" s="102">
        <v>10.5</v>
      </c>
      <c r="M25" s="102">
        <v>19</v>
      </c>
      <c r="N25" s="102">
        <v>22</v>
      </c>
      <c r="O25" s="102">
        <v>26</v>
      </c>
      <c r="P25" s="34">
        <v>2.3268</v>
      </c>
      <c r="Q25" s="35">
        <f t="shared" si="1"/>
        <v>33.50592</v>
      </c>
      <c r="R25" s="76"/>
      <c r="S25" s="75"/>
      <c r="U25" s="75"/>
      <c r="V25" s="75"/>
    </row>
    <row r="26" spans="1:22" ht="12.75">
      <c r="A26" s="28">
        <v>19</v>
      </c>
      <c r="B26" s="65" t="s">
        <v>102</v>
      </c>
      <c r="C26" s="102">
        <f t="shared" si="0"/>
        <v>0.8999999999999999</v>
      </c>
      <c r="D26" s="102">
        <v>0.1</v>
      </c>
      <c r="E26" s="102">
        <v>0.1</v>
      </c>
      <c r="F26" s="102">
        <v>0.1</v>
      </c>
      <c r="G26" s="102">
        <v>0.1</v>
      </c>
      <c r="H26" s="102">
        <v>0.1</v>
      </c>
      <c r="I26" s="102">
        <v>0</v>
      </c>
      <c r="J26" s="102">
        <v>0</v>
      </c>
      <c r="K26" s="102">
        <v>0</v>
      </c>
      <c r="L26" s="102">
        <v>0.1</v>
      </c>
      <c r="M26" s="102">
        <v>0.1</v>
      </c>
      <c r="N26" s="102">
        <v>0.1</v>
      </c>
      <c r="O26" s="102">
        <f>D26</f>
        <v>0.1</v>
      </c>
      <c r="P26" s="34">
        <v>2.3268</v>
      </c>
      <c r="Q26" s="35">
        <f t="shared" si="1"/>
        <v>135.88512</v>
      </c>
      <c r="R26" s="76"/>
      <c r="S26" s="75"/>
      <c r="U26" s="75"/>
      <c r="V26" s="75"/>
    </row>
    <row r="27" spans="1:22" ht="12.75">
      <c r="A27" s="28">
        <v>20</v>
      </c>
      <c r="B27" s="65" t="s">
        <v>103</v>
      </c>
      <c r="C27" s="102">
        <f t="shared" si="0"/>
        <v>43.4</v>
      </c>
      <c r="D27" s="102">
        <v>4.1</v>
      </c>
      <c r="E27" s="102">
        <v>4.2</v>
      </c>
      <c r="F27" s="102">
        <v>4.6</v>
      </c>
      <c r="G27" s="102">
        <v>2.9</v>
      </c>
      <c r="H27" s="102">
        <v>2.9</v>
      </c>
      <c r="I27" s="102">
        <v>2.4</v>
      </c>
      <c r="J27" s="102">
        <v>2</v>
      </c>
      <c r="K27" s="102">
        <v>3.5</v>
      </c>
      <c r="L27" s="102">
        <v>3.9</v>
      </c>
      <c r="M27" s="102">
        <v>4.1</v>
      </c>
      <c r="N27" s="102">
        <v>4.2</v>
      </c>
      <c r="O27" s="102">
        <v>4.6</v>
      </c>
      <c r="P27" s="34">
        <v>2.3268</v>
      </c>
      <c r="Q27" s="35">
        <f t="shared" si="1"/>
        <v>395.556</v>
      </c>
      <c r="R27" s="76"/>
      <c r="S27" s="75"/>
      <c r="U27" s="75"/>
      <c r="V27" s="75"/>
    </row>
    <row r="28" spans="1:22" ht="12.75">
      <c r="A28" s="28">
        <v>21</v>
      </c>
      <c r="B28" s="65" t="s">
        <v>237</v>
      </c>
      <c r="C28" s="102">
        <f t="shared" si="0"/>
        <v>97.1</v>
      </c>
      <c r="D28" s="102">
        <v>15.6</v>
      </c>
      <c r="E28" s="102">
        <v>12.7</v>
      </c>
      <c r="F28" s="102">
        <v>13.8</v>
      </c>
      <c r="G28" s="102">
        <v>7.5</v>
      </c>
      <c r="H28" s="102">
        <v>7.8</v>
      </c>
      <c r="I28" s="102">
        <v>2.8</v>
      </c>
      <c r="J28" s="102">
        <v>0.1</v>
      </c>
      <c r="K28" s="102">
        <v>0.1</v>
      </c>
      <c r="L28" s="102">
        <v>1.2</v>
      </c>
      <c r="M28" s="102">
        <v>9.2</v>
      </c>
      <c r="N28" s="102">
        <v>10.7</v>
      </c>
      <c r="O28" s="102">
        <f>D28</f>
        <v>15.6</v>
      </c>
      <c r="P28" s="34">
        <v>2.3268</v>
      </c>
      <c r="Q28" s="35">
        <f t="shared" si="1"/>
        <v>2.0941199999999998</v>
      </c>
      <c r="R28" s="76"/>
      <c r="S28" s="75"/>
      <c r="U28" s="75"/>
      <c r="V28" s="75"/>
    </row>
    <row r="29" spans="1:22" ht="12.75">
      <c r="A29" s="28">
        <v>22</v>
      </c>
      <c r="B29" s="65" t="s">
        <v>104</v>
      </c>
      <c r="C29" s="102">
        <f t="shared" si="0"/>
        <v>41.6</v>
      </c>
      <c r="D29" s="102">
        <v>4.5</v>
      </c>
      <c r="E29" s="102">
        <v>4</v>
      </c>
      <c r="F29" s="102">
        <v>3.8</v>
      </c>
      <c r="G29" s="102">
        <v>3.6</v>
      </c>
      <c r="H29" s="102">
        <v>3.6</v>
      </c>
      <c r="I29" s="102">
        <v>3.2</v>
      </c>
      <c r="J29" s="102">
        <v>1.6</v>
      </c>
      <c r="K29" s="102">
        <v>1</v>
      </c>
      <c r="L29" s="102">
        <v>3.2</v>
      </c>
      <c r="M29" s="102">
        <v>4.1</v>
      </c>
      <c r="N29" s="102">
        <v>4.2</v>
      </c>
      <c r="O29" s="102">
        <v>4.8</v>
      </c>
      <c r="P29" s="34">
        <v>2.3268</v>
      </c>
      <c r="Q29" s="35">
        <f t="shared" si="1"/>
        <v>100.98312</v>
      </c>
      <c r="R29" s="76"/>
      <c r="S29" s="75"/>
      <c r="U29" s="75"/>
      <c r="V29" s="75"/>
    </row>
    <row r="30" spans="1:22" ht="12.75">
      <c r="A30" s="29">
        <v>23</v>
      </c>
      <c r="B30" s="65" t="s">
        <v>105</v>
      </c>
      <c r="C30" s="102">
        <f t="shared" si="0"/>
        <v>15.600000000000003</v>
      </c>
      <c r="D30" s="102">
        <v>1.6</v>
      </c>
      <c r="E30" s="102">
        <v>1.8</v>
      </c>
      <c r="F30" s="102">
        <v>1.3</v>
      </c>
      <c r="G30" s="102">
        <v>1.3</v>
      </c>
      <c r="H30" s="102">
        <v>1</v>
      </c>
      <c r="I30" s="102">
        <v>0.7</v>
      </c>
      <c r="J30" s="102">
        <v>0.6</v>
      </c>
      <c r="K30" s="102">
        <v>0.8</v>
      </c>
      <c r="L30" s="102">
        <v>1.3</v>
      </c>
      <c r="M30" s="102">
        <v>1.5</v>
      </c>
      <c r="N30" s="102">
        <v>1.8</v>
      </c>
      <c r="O30" s="102">
        <v>1.9</v>
      </c>
      <c r="P30" s="34">
        <v>2.3268</v>
      </c>
      <c r="Q30" s="35">
        <f t="shared" si="1"/>
        <v>225.93228</v>
      </c>
      <c r="R30" s="76"/>
      <c r="S30" s="75"/>
      <c r="U30" s="75"/>
      <c r="V30" s="75"/>
    </row>
    <row r="31" spans="1:22" ht="12.75">
      <c r="A31" s="28">
        <v>24</v>
      </c>
      <c r="B31" s="65" t="s">
        <v>106</v>
      </c>
      <c r="C31" s="102">
        <f t="shared" si="0"/>
        <v>0.8999999999999999</v>
      </c>
      <c r="D31" s="102">
        <v>0.1</v>
      </c>
      <c r="E31" s="102">
        <v>0.1</v>
      </c>
      <c r="F31" s="102">
        <v>0.1</v>
      </c>
      <c r="G31" s="102">
        <v>0.1</v>
      </c>
      <c r="H31" s="102">
        <v>0.1</v>
      </c>
      <c r="I31" s="102">
        <v>0</v>
      </c>
      <c r="J31" s="102">
        <v>0</v>
      </c>
      <c r="K31" s="102">
        <v>0</v>
      </c>
      <c r="L31" s="102">
        <v>0.1</v>
      </c>
      <c r="M31" s="102">
        <v>0.1</v>
      </c>
      <c r="N31" s="102">
        <v>0.1</v>
      </c>
      <c r="O31" s="102">
        <f>D31</f>
        <v>0.1</v>
      </c>
      <c r="P31" s="34">
        <v>2.3268</v>
      </c>
      <c r="Q31" s="35">
        <f t="shared" si="1"/>
        <v>96.79488</v>
      </c>
      <c r="R31" s="76"/>
      <c r="S31" s="75"/>
      <c r="U31" s="75"/>
      <c r="V31" s="75"/>
    </row>
    <row r="32" spans="1:22" s="30" customFormat="1" ht="12.75">
      <c r="A32" s="28">
        <v>25</v>
      </c>
      <c r="B32" s="65" t="s">
        <v>107</v>
      </c>
      <c r="C32" s="102">
        <f t="shared" si="0"/>
        <v>106.3</v>
      </c>
      <c r="D32" s="102">
        <v>12</v>
      </c>
      <c r="E32" s="102">
        <v>11.5</v>
      </c>
      <c r="F32" s="102">
        <v>10</v>
      </c>
      <c r="G32" s="102">
        <v>9.5</v>
      </c>
      <c r="H32" s="102">
        <v>8.5</v>
      </c>
      <c r="I32" s="102">
        <v>6.3</v>
      </c>
      <c r="J32" s="102">
        <v>4.5</v>
      </c>
      <c r="K32" s="102">
        <v>4</v>
      </c>
      <c r="L32" s="102">
        <v>9.5</v>
      </c>
      <c r="M32" s="102">
        <v>9.5</v>
      </c>
      <c r="N32" s="102">
        <v>10</v>
      </c>
      <c r="O32" s="102">
        <v>11</v>
      </c>
      <c r="P32" s="34">
        <v>2.3268</v>
      </c>
      <c r="Q32" s="35">
        <f t="shared" si="1"/>
        <v>36.298080000000006</v>
      </c>
      <c r="R32" s="76"/>
      <c r="S32" s="75"/>
      <c r="T32"/>
      <c r="U32" s="75"/>
      <c r="V32" s="75"/>
    </row>
    <row r="33" spans="1:22" ht="12.75">
      <c r="A33" s="29">
        <v>26</v>
      </c>
      <c r="B33" s="65" t="s">
        <v>232</v>
      </c>
      <c r="C33" s="102">
        <f t="shared" si="0"/>
        <v>271.6</v>
      </c>
      <c r="D33" s="102">
        <v>28</v>
      </c>
      <c r="E33" s="102">
        <v>30</v>
      </c>
      <c r="F33" s="102">
        <v>22</v>
      </c>
      <c r="G33" s="102">
        <v>21</v>
      </c>
      <c r="H33" s="102">
        <v>26.5</v>
      </c>
      <c r="I33" s="102">
        <v>19.4</v>
      </c>
      <c r="J33" s="102">
        <v>8.3</v>
      </c>
      <c r="K33" s="102">
        <v>9.4</v>
      </c>
      <c r="L33" s="102">
        <v>21</v>
      </c>
      <c r="M33" s="102">
        <v>25.4</v>
      </c>
      <c r="N33" s="102">
        <v>28</v>
      </c>
      <c r="O33" s="102">
        <v>32.6</v>
      </c>
      <c r="P33" s="34">
        <v>2.3268</v>
      </c>
      <c r="Q33" s="35">
        <f t="shared" si="1"/>
        <v>2.0941199999999998</v>
      </c>
      <c r="R33" s="76"/>
      <c r="S33" s="75"/>
      <c r="U33" s="75"/>
      <c r="V33" s="75"/>
    </row>
    <row r="34" spans="1:22" ht="12.75">
      <c r="A34" s="28">
        <v>27</v>
      </c>
      <c r="B34" s="65" t="s">
        <v>233</v>
      </c>
      <c r="C34" s="102">
        <f t="shared" si="0"/>
        <v>37</v>
      </c>
      <c r="D34" s="102">
        <v>4.5</v>
      </c>
      <c r="E34" s="102">
        <v>4.2</v>
      </c>
      <c r="F34" s="102">
        <v>4</v>
      </c>
      <c r="G34" s="102">
        <v>3.8</v>
      </c>
      <c r="H34" s="102">
        <v>3</v>
      </c>
      <c r="I34" s="102">
        <v>2.5</v>
      </c>
      <c r="J34" s="102">
        <v>1.5</v>
      </c>
      <c r="K34" s="102">
        <v>0.5</v>
      </c>
      <c r="L34" s="102">
        <v>0.5</v>
      </c>
      <c r="M34" s="102">
        <v>3.4</v>
      </c>
      <c r="N34" s="102">
        <v>4.2</v>
      </c>
      <c r="O34" s="102">
        <v>4.9</v>
      </c>
      <c r="P34" s="34">
        <v>2.3268</v>
      </c>
      <c r="Q34" s="35">
        <f t="shared" si="1"/>
        <v>247.33884</v>
      </c>
      <c r="R34" s="76"/>
      <c r="S34" s="75"/>
      <c r="U34" s="75"/>
      <c r="V34" s="75"/>
    </row>
    <row r="35" spans="1:22" s="30" customFormat="1" ht="12.75">
      <c r="A35" s="28">
        <v>28</v>
      </c>
      <c r="B35" s="65" t="s">
        <v>108</v>
      </c>
      <c r="C35" s="102">
        <f t="shared" si="0"/>
        <v>50.1</v>
      </c>
      <c r="D35" s="102">
        <v>5.7</v>
      </c>
      <c r="E35" s="102">
        <v>5.2</v>
      </c>
      <c r="F35" s="102">
        <v>4.5</v>
      </c>
      <c r="G35" s="102">
        <v>4.2</v>
      </c>
      <c r="H35" s="102">
        <v>4</v>
      </c>
      <c r="I35" s="102">
        <v>2.7</v>
      </c>
      <c r="J35" s="102">
        <v>2.5</v>
      </c>
      <c r="K35" s="102">
        <v>2.5</v>
      </c>
      <c r="L35" s="102">
        <v>2.6</v>
      </c>
      <c r="M35" s="102">
        <v>5</v>
      </c>
      <c r="N35" s="102">
        <v>5.5</v>
      </c>
      <c r="O35" s="102">
        <f>D35</f>
        <v>5.7</v>
      </c>
      <c r="P35" s="34">
        <v>2.3268</v>
      </c>
      <c r="Q35" s="35">
        <f t="shared" si="1"/>
        <v>631.95888</v>
      </c>
      <c r="R35" s="76"/>
      <c r="S35" s="75"/>
      <c r="T35"/>
      <c r="U35" s="75"/>
      <c r="V35" s="75"/>
    </row>
    <row r="36" spans="1:22" ht="12.75">
      <c r="A36" s="28">
        <v>29</v>
      </c>
      <c r="B36" s="65" t="s">
        <v>235</v>
      </c>
      <c r="C36" s="102">
        <f t="shared" si="0"/>
        <v>54.8</v>
      </c>
      <c r="D36" s="102">
        <v>6.2</v>
      </c>
      <c r="E36" s="102">
        <v>6</v>
      </c>
      <c r="F36" s="102">
        <v>4.8</v>
      </c>
      <c r="G36" s="102">
        <v>4.2</v>
      </c>
      <c r="H36" s="102">
        <v>4</v>
      </c>
      <c r="I36" s="102">
        <v>5</v>
      </c>
      <c r="J36" s="102">
        <v>2.1</v>
      </c>
      <c r="K36" s="102">
        <v>1.5</v>
      </c>
      <c r="L36" s="102">
        <v>4</v>
      </c>
      <c r="M36" s="102">
        <v>4.8</v>
      </c>
      <c r="N36" s="102">
        <v>6</v>
      </c>
      <c r="O36" s="102">
        <v>6.2</v>
      </c>
      <c r="P36" s="34">
        <v>2.3268</v>
      </c>
      <c r="Q36" s="35">
        <f t="shared" si="1"/>
        <v>86.0916</v>
      </c>
      <c r="R36" s="76"/>
      <c r="S36" s="75"/>
      <c r="U36" s="75"/>
      <c r="V36" s="75"/>
    </row>
    <row r="37" spans="1:22" ht="12.75">
      <c r="A37" s="28">
        <v>30</v>
      </c>
      <c r="B37" s="65" t="s">
        <v>109</v>
      </c>
      <c r="C37" s="102">
        <f t="shared" si="0"/>
        <v>63</v>
      </c>
      <c r="D37" s="102">
        <v>7</v>
      </c>
      <c r="E37" s="102">
        <v>7</v>
      </c>
      <c r="F37" s="102">
        <v>5.8</v>
      </c>
      <c r="G37" s="102">
        <v>5.2</v>
      </c>
      <c r="H37" s="102">
        <v>4.8</v>
      </c>
      <c r="I37" s="102">
        <v>4.7</v>
      </c>
      <c r="J37" s="102">
        <v>2.9</v>
      </c>
      <c r="K37" s="102">
        <v>3.6</v>
      </c>
      <c r="L37" s="102">
        <v>4</v>
      </c>
      <c r="M37" s="102">
        <v>5</v>
      </c>
      <c r="N37" s="102">
        <v>6</v>
      </c>
      <c r="O37" s="102">
        <v>7</v>
      </c>
      <c r="P37" s="34">
        <v>2.3268</v>
      </c>
      <c r="Q37" s="35">
        <f t="shared" si="1"/>
        <v>116.57268</v>
      </c>
      <c r="R37" s="76"/>
      <c r="S37" s="75"/>
      <c r="U37" s="75"/>
      <c r="V37" s="75"/>
    </row>
    <row r="38" spans="1:22" ht="12.75">
      <c r="A38" s="28">
        <v>31</v>
      </c>
      <c r="B38" s="65" t="s">
        <v>110</v>
      </c>
      <c r="C38" s="102">
        <f t="shared" si="0"/>
        <v>38.1</v>
      </c>
      <c r="D38" s="102">
        <v>7.4</v>
      </c>
      <c r="E38" s="102">
        <v>3.5</v>
      </c>
      <c r="F38" s="102">
        <v>4</v>
      </c>
      <c r="G38" s="102">
        <v>3.9</v>
      </c>
      <c r="H38" s="102">
        <v>2.8</v>
      </c>
      <c r="I38" s="102">
        <v>0</v>
      </c>
      <c r="J38" s="102">
        <v>0</v>
      </c>
      <c r="K38" s="102">
        <v>0</v>
      </c>
      <c r="L38" s="102">
        <v>3.6</v>
      </c>
      <c r="M38" s="102">
        <v>1.9</v>
      </c>
      <c r="N38" s="102">
        <v>3.6</v>
      </c>
      <c r="O38" s="102">
        <f>D38</f>
        <v>7.4</v>
      </c>
      <c r="P38" s="34">
        <v>2.3268</v>
      </c>
      <c r="Q38" s="46">
        <f t="shared" si="1"/>
        <v>127.50863999999999</v>
      </c>
      <c r="R38" s="76"/>
      <c r="S38" s="75"/>
      <c r="U38" s="75"/>
      <c r="V38" s="75"/>
    </row>
    <row r="39" spans="1:22" ht="12.75">
      <c r="A39" s="28">
        <v>32</v>
      </c>
      <c r="B39" s="65" t="s">
        <v>229</v>
      </c>
      <c r="C39" s="102">
        <f t="shared" si="0"/>
        <v>39.199999999999996</v>
      </c>
      <c r="D39" s="102">
        <v>5.8</v>
      </c>
      <c r="E39" s="102">
        <v>3</v>
      </c>
      <c r="F39" s="102">
        <v>4.2</v>
      </c>
      <c r="G39" s="102">
        <v>4</v>
      </c>
      <c r="H39" s="102">
        <v>2.3</v>
      </c>
      <c r="I39" s="102">
        <v>2.2</v>
      </c>
      <c r="J39" s="102">
        <v>0.3</v>
      </c>
      <c r="K39" s="102">
        <v>0.4</v>
      </c>
      <c r="L39" s="102">
        <v>3</v>
      </c>
      <c r="M39" s="102">
        <v>4</v>
      </c>
      <c r="N39" s="102">
        <v>4.2</v>
      </c>
      <c r="O39" s="102">
        <f>D39</f>
        <v>5.8</v>
      </c>
      <c r="P39" s="34">
        <v>2.3268</v>
      </c>
      <c r="Q39" s="35">
        <f t="shared" si="1"/>
        <v>146.5884</v>
      </c>
      <c r="R39" s="76"/>
      <c r="S39" s="75"/>
      <c r="U39" s="75"/>
      <c r="V39" s="75"/>
    </row>
    <row r="40" spans="1:22" ht="12.75">
      <c r="A40" s="28">
        <v>34</v>
      </c>
      <c r="B40" s="65" t="s">
        <v>111</v>
      </c>
      <c r="C40" s="102">
        <f t="shared" si="0"/>
        <v>35.800000000000004</v>
      </c>
      <c r="D40" s="102">
        <v>5.1</v>
      </c>
      <c r="E40" s="102">
        <v>4</v>
      </c>
      <c r="F40" s="102">
        <v>4.9</v>
      </c>
      <c r="G40" s="102">
        <v>4</v>
      </c>
      <c r="H40" s="102">
        <v>2</v>
      </c>
      <c r="I40" s="102">
        <v>0</v>
      </c>
      <c r="J40" s="102">
        <v>0</v>
      </c>
      <c r="K40" s="102">
        <v>0</v>
      </c>
      <c r="L40" s="102">
        <v>0.6</v>
      </c>
      <c r="M40" s="102">
        <v>4</v>
      </c>
      <c r="N40" s="102">
        <v>6.1</v>
      </c>
      <c r="O40" s="102">
        <f>D40</f>
        <v>5.1</v>
      </c>
      <c r="P40" s="34">
        <v>2.3268</v>
      </c>
      <c r="Q40" s="35">
        <f>P40*C39</f>
        <v>91.21055999999999</v>
      </c>
      <c r="R40" s="76"/>
      <c r="S40" s="75"/>
      <c r="U40" s="75"/>
      <c r="V40" s="75"/>
    </row>
    <row r="41" spans="1:22" ht="12.75">
      <c r="A41" s="28">
        <v>35</v>
      </c>
      <c r="B41" s="65" t="s">
        <v>112</v>
      </c>
      <c r="C41" s="102">
        <f t="shared" si="0"/>
        <v>1.9000000000000004</v>
      </c>
      <c r="D41" s="102">
        <v>0.3</v>
      </c>
      <c r="E41" s="102">
        <v>0.2</v>
      </c>
      <c r="F41" s="102">
        <v>0.2</v>
      </c>
      <c r="G41" s="102">
        <v>0.2</v>
      </c>
      <c r="H41" s="102">
        <v>0.2</v>
      </c>
      <c r="I41" s="102">
        <v>0.1</v>
      </c>
      <c r="J41" s="102">
        <v>0</v>
      </c>
      <c r="K41" s="102">
        <v>0.1</v>
      </c>
      <c r="L41" s="102">
        <v>0.1</v>
      </c>
      <c r="M41" s="102">
        <v>0.1</v>
      </c>
      <c r="N41" s="102">
        <v>0.1</v>
      </c>
      <c r="O41" s="102">
        <f>D41</f>
        <v>0.3</v>
      </c>
      <c r="P41" s="34">
        <v>2.3268</v>
      </c>
      <c r="Q41" s="35" t="e">
        <f>P41*#REF!</f>
        <v>#REF!</v>
      </c>
      <c r="R41" s="76"/>
      <c r="S41" s="75"/>
      <c r="U41" s="75"/>
      <c r="V41" s="75"/>
    </row>
    <row r="42" spans="1:22" ht="12.75">
      <c r="A42" s="28">
        <v>36</v>
      </c>
      <c r="B42" s="65" t="s">
        <v>113</v>
      </c>
      <c r="C42" s="102">
        <f t="shared" si="0"/>
        <v>60.199999999999996</v>
      </c>
      <c r="D42" s="102">
        <v>6</v>
      </c>
      <c r="E42" s="102">
        <v>7</v>
      </c>
      <c r="F42" s="102">
        <v>7.4</v>
      </c>
      <c r="G42" s="102">
        <v>4</v>
      </c>
      <c r="H42" s="102">
        <v>4</v>
      </c>
      <c r="I42" s="102">
        <v>7</v>
      </c>
      <c r="J42" s="102">
        <v>1</v>
      </c>
      <c r="K42" s="102">
        <v>3</v>
      </c>
      <c r="L42" s="102">
        <v>4</v>
      </c>
      <c r="M42" s="102">
        <v>4.9</v>
      </c>
      <c r="N42" s="102">
        <v>5.9</v>
      </c>
      <c r="O42" s="102">
        <v>6</v>
      </c>
      <c r="P42" s="34">
        <v>2.3268</v>
      </c>
      <c r="Q42" s="35">
        <f aca="true" t="shared" si="2" ref="Q42:Q67">P42*C40</f>
        <v>83.29944</v>
      </c>
      <c r="R42" s="76"/>
      <c r="S42" s="75"/>
      <c r="U42" s="75"/>
      <c r="V42" s="75"/>
    </row>
    <row r="43" spans="1:22" ht="12.75">
      <c r="A43" s="28">
        <v>37</v>
      </c>
      <c r="B43" s="65" t="s">
        <v>114</v>
      </c>
      <c r="C43" s="102">
        <f t="shared" si="0"/>
        <v>119.19999999999999</v>
      </c>
      <c r="D43" s="102">
        <v>14.7</v>
      </c>
      <c r="E43" s="102">
        <v>13.8</v>
      </c>
      <c r="F43" s="102">
        <v>11.6</v>
      </c>
      <c r="G43" s="102">
        <v>8</v>
      </c>
      <c r="H43" s="102">
        <v>7.5</v>
      </c>
      <c r="I43" s="102">
        <v>7</v>
      </c>
      <c r="J43" s="102">
        <v>5</v>
      </c>
      <c r="K43" s="102">
        <v>3.5</v>
      </c>
      <c r="L43" s="102">
        <v>8</v>
      </c>
      <c r="M43" s="102">
        <v>11.6</v>
      </c>
      <c r="N43" s="102">
        <v>13.8</v>
      </c>
      <c r="O43" s="102">
        <v>14.7</v>
      </c>
      <c r="P43" s="34">
        <v>2.3268</v>
      </c>
      <c r="Q43" s="35">
        <f t="shared" si="2"/>
        <v>4.420920000000001</v>
      </c>
      <c r="R43" s="76"/>
      <c r="S43" s="75"/>
      <c r="U43" s="75"/>
      <c r="V43" s="75"/>
    </row>
    <row r="44" spans="1:22" ht="12.75">
      <c r="A44" s="28">
        <v>39</v>
      </c>
      <c r="B44" s="65" t="s">
        <v>115</v>
      </c>
      <c r="C44" s="102">
        <f t="shared" si="0"/>
        <v>41.599999999999994</v>
      </c>
      <c r="D44" s="102">
        <v>16</v>
      </c>
      <c r="E44" s="102">
        <v>1.5</v>
      </c>
      <c r="F44" s="102">
        <v>1</v>
      </c>
      <c r="G44" s="102">
        <v>1</v>
      </c>
      <c r="H44" s="102">
        <v>0.9</v>
      </c>
      <c r="I44" s="102">
        <v>0.8</v>
      </c>
      <c r="J44" s="102">
        <v>0.9</v>
      </c>
      <c r="K44" s="102">
        <v>0.3</v>
      </c>
      <c r="L44" s="102">
        <v>0.9</v>
      </c>
      <c r="M44" s="102">
        <v>0.9</v>
      </c>
      <c r="N44" s="102">
        <v>1.4</v>
      </c>
      <c r="O44" s="102">
        <f>D44</f>
        <v>16</v>
      </c>
      <c r="P44" s="34">
        <v>2.3268</v>
      </c>
      <c r="Q44" s="35">
        <f>P44*C43</f>
        <v>277.35456</v>
      </c>
      <c r="R44" s="76"/>
      <c r="S44" s="75"/>
      <c r="U44" s="75"/>
      <c r="V44" s="75"/>
    </row>
    <row r="45" spans="1:22" ht="12.75">
      <c r="A45" s="28">
        <v>40</v>
      </c>
      <c r="B45" s="65" t="s">
        <v>152</v>
      </c>
      <c r="C45" s="102">
        <f t="shared" si="0"/>
        <v>80.6</v>
      </c>
      <c r="D45" s="102">
        <v>7.1</v>
      </c>
      <c r="E45" s="102">
        <v>10.5</v>
      </c>
      <c r="F45" s="102">
        <v>8</v>
      </c>
      <c r="G45" s="102">
        <v>6.5</v>
      </c>
      <c r="H45" s="102">
        <v>6.2</v>
      </c>
      <c r="I45" s="102">
        <v>4.3</v>
      </c>
      <c r="J45" s="102">
        <v>3.1</v>
      </c>
      <c r="K45" s="102">
        <v>2</v>
      </c>
      <c r="L45" s="102">
        <v>5.9</v>
      </c>
      <c r="M45" s="102">
        <v>7.5</v>
      </c>
      <c r="N45" s="102">
        <v>8</v>
      </c>
      <c r="O45" s="102">
        <v>11.5</v>
      </c>
      <c r="P45" s="34">
        <v>2.3268</v>
      </c>
      <c r="Q45" s="35" t="e">
        <f>P45*#REF!</f>
        <v>#REF!</v>
      </c>
      <c r="R45" s="76"/>
      <c r="S45" s="75"/>
      <c r="U45" s="75"/>
      <c r="V45" s="75"/>
    </row>
    <row r="46" spans="1:22" ht="12.75">
      <c r="A46" s="28">
        <v>41</v>
      </c>
      <c r="B46" s="65" t="s">
        <v>234</v>
      </c>
      <c r="C46" s="102">
        <f t="shared" si="0"/>
        <v>43.7</v>
      </c>
      <c r="D46" s="102">
        <v>5.3</v>
      </c>
      <c r="E46" s="102">
        <v>5.6</v>
      </c>
      <c r="F46" s="102">
        <v>3.7</v>
      </c>
      <c r="G46" s="102">
        <v>3.3</v>
      </c>
      <c r="H46" s="102">
        <v>2.5</v>
      </c>
      <c r="I46" s="102">
        <v>3.1</v>
      </c>
      <c r="J46" s="102">
        <v>1.3</v>
      </c>
      <c r="K46" s="102">
        <v>1</v>
      </c>
      <c r="L46" s="102">
        <v>3.3</v>
      </c>
      <c r="M46" s="102">
        <v>3.7</v>
      </c>
      <c r="N46" s="102">
        <v>5.3</v>
      </c>
      <c r="O46" s="102">
        <v>5.6</v>
      </c>
      <c r="P46" s="34">
        <v>2.3268</v>
      </c>
      <c r="Q46" s="35">
        <f t="shared" si="2"/>
        <v>96.79487999999999</v>
      </c>
      <c r="R46" s="76"/>
      <c r="S46" s="75"/>
      <c r="U46" s="75"/>
      <c r="V46" s="75"/>
    </row>
    <row r="47" spans="1:22" ht="12.75">
      <c r="A47" s="28">
        <v>42</v>
      </c>
      <c r="B47" s="65" t="s">
        <v>238</v>
      </c>
      <c r="C47" s="102">
        <f t="shared" si="0"/>
        <v>32</v>
      </c>
      <c r="D47" s="102">
        <v>3</v>
      </c>
      <c r="E47" s="102">
        <v>2</v>
      </c>
      <c r="F47" s="102">
        <v>2.1</v>
      </c>
      <c r="G47" s="102">
        <v>2.5</v>
      </c>
      <c r="H47" s="102">
        <v>2.3</v>
      </c>
      <c r="I47" s="102">
        <v>5.3</v>
      </c>
      <c r="J47" s="102">
        <v>4.4</v>
      </c>
      <c r="K47" s="102">
        <v>0.5</v>
      </c>
      <c r="L47" s="102">
        <v>2</v>
      </c>
      <c r="M47" s="102">
        <v>2.1</v>
      </c>
      <c r="N47" s="102">
        <v>2.5</v>
      </c>
      <c r="O47" s="102">
        <v>3.3</v>
      </c>
      <c r="P47" s="34">
        <v>2.3268</v>
      </c>
      <c r="Q47" s="35">
        <f t="shared" si="2"/>
        <v>187.54008</v>
      </c>
      <c r="R47" s="76"/>
      <c r="S47" s="75"/>
      <c r="U47" s="75"/>
      <c r="V47" s="75"/>
    </row>
    <row r="48" spans="1:22" ht="12.75">
      <c r="A48" s="28">
        <v>43</v>
      </c>
      <c r="B48" s="65" t="s">
        <v>116</v>
      </c>
      <c r="C48" s="102">
        <f t="shared" si="0"/>
        <v>5.999999999999999</v>
      </c>
      <c r="D48" s="102">
        <v>0.7</v>
      </c>
      <c r="E48" s="102">
        <v>0.6</v>
      </c>
      <c r="F48" s="102">
        <v>0.5</v>
      </c>
      <c r="G48" s="102">
        <v>0.5</v>
      </c>
      <c r="H48" s="102">
        <v>0.5</v>
      </c>
      <c r="I48" s="102">
        <v>0.3</v>
      </c>
      <c r="J48" s="102">
        <v>0.3</v>
      </c>
      <c r="K48" s="102">
        <v>0.3</v>
      </c>
      <c r="L48" s="102">
        <v>0.5</v>
      </c>
      <c r="M48" s="102">
        <v>0.5</v>
      </c>
      <c r="N48" s="102">
        <v>0.6</v>
      </c>
      <c r="O48" s="102">
        <v>0.7</v>
      </c>
      <c r="P48" s="34">
        <v>2.3268</v>
      </c>
      <c r="Q48" s="35">
        <f t="shared" si="2"/>
        <v>101.68116</v>
      </c>
      <c r="R48" s="76"/>
      <c r="S48" s="75"/>
      <c r="U48" s="75"/>
      <c r="V48" s="75"/>
    </row>
    <row r="49" spans="1:22" ht="12.75">
      <c r="A49" s="28">
        <v>44</v>
      </c>
      <c r="B49" s="65" t="s">
        <v>117</v>
      </c>
      <c r="C49" s="102">
        <f t="shared" si="0"/>
        <v>13.600000000000001</v>
      </c>
      <c r="D49" s="102">
        <v>1.2</v>
      </c>
      <c r="E49" s="102">
        <v>1.3</v>
      </c>
      <c r="F49" s="102">
        <v>0.7</v>
      </c>
      <c r="G49" s="102">
        <v>1.3</v>
      </c>
      <c r="H49" s="102">
        <v>1.1</v>
      </c>
      <c r="I49" s="102">
        <v>1.2</v>
      </c>
      <c r="J49" s="102">
        <v>1</v>
      </c>
      <c r="K49" s="102">
        <v>1</v>
      </c>
      <c r="L49" s="102">
        <v>1</v>
      </c>
      <c r="M49" s="102">
        <v>1.3</v>
      </c>
      <c r="N49" s="102">
        <v>1.3</v>
      </c>
      <c r="O49" s="102">
        <f>D49</f>
        <v>1.2</v>
      </c>
      <c r="P49" s="34">
        <v>2.3268</v>
      </c>
      <c r="Q49" s="35">
        <f>P49*C48</f>
        <v>13.960799999999997</v>
      </c>
      <c r="R49" s="76"/>
      <c r="S49" s="75"/>
      <c r="U49" s="75"/>
      <c r="V49" s="75"/>
    </row>
    <row r="50" spans="1:22" ht="12.75">
      <c r="A50" s="28">
        <v>45</v>
      </c>
      <c r="B50" s="65" t="s">
        <v>118</v>
      </c>
      <c r="C50" s="102">
        <f t="shared" si="0"/>
        <v>3</v>
      </c>
      <c r="D50" s="102">
        <v>0.3</v>
      </c>
      <c r="E50" s="102">
        <v>0.4</v>
      </c>
      <c r="F50" s="102">
        <v>0.2</v>
      </c>
      <c r="G50" s="102">
        <v>0.1</v>
      </c>
      <c r="H50" s="102">
        <v>0.2</v>
      </c>
      <c r="I50" s="102">
        <v>0.2</v>
      </c>
      <c r="J50" s="102">
        <v>0.1</v>
      </c>
      <c r="K50" s="102">
        <v>0.1</v>
      </c>
      <c r="L50" s="102">
        <v>0.2</v>
      </c>
      <c r="M50" s="102">
        <v>0.4</v>
      </c>
      <c r="N50" s="102">
        <v>0.4</v>
      </c>
      <c r="O50" s="102">
        <v>0.4</v>
      </c>
      <c r="P50" s="34">
        <v>2.3268</v>
      </c>
      <c r="Q50" s="35" t="e">
        <f>P50*#REF!</f>
        <v>#REF!</v>
      </c>
      <c r="R50" s="76"/>
      <c r="S50" s="75"/>
      <c r="U50" s="75"/>
      <c r="V50" s="75"/>
    </row>
    <row r="51" spans="1:22" ht="12.75">
      <c r="A51" s="28">
        <v>46</v>
      </c>
      <c r="B51" s="65" t="s">
        <v>151</v>
      </c>
      <c r="C51" s="102">
        <f t="shared" si="0"/>
        <v>6.3999999999999995</v>
      </c>
      <c r="D51" s="102">
        <v>0.7</v>
      </c>
      <c r="E51" s="102">
        <v>0.6</v>
      </c>
      <c r="F51" s="102">
        <v>0.6</v>
      </c>
      <c r="G51" s="102">
        <v>0.6</v>
      </c>
      <c r="H51" s="102">
        <v>0.5</v>
      </c>
      <c r="I51" s="102">
        <v>0.4</v>
      </c>
      <c r="J51" s="102">
        <v>0.3</v>
      </c>
      <c r="K51" s="102">
        <v>0.1</v>
      </c>
      <c r="L51" s="102">
        <v>0.6</v>
      </c>
      <c r="M51" s="102">
        <v>0.6</v>
      </c>
      <c r="N51" s="102">
        <v>0.7</v>
      </c>
      <c r="O51" s="102">
        <f>D51</f>
        <v>0.7</v>
      </c>
      <c r="P51" s="34">
        <v>2.3268</v>
      </c>
      <c r="Q51" s="35">
        <f t="shared" si="2"/>
        <v>31.64448</v>
      </c>
      <c r="R51" s="76"/>
      <c r="S51" s="75"/>
      <c r="U51" s="75"/>
      <c r="V51" s="75"/>
    </row>
    <row r="52" spans="1:22" ht="12.75">
      <c r="A52" s="28">
        <v>47</v>
      </c>
      <c r="B52" s="65" t="s">
        <v>119</v>
      </c>
      <c r="C52" s="102">
        <f t="shared" si="0"/>
        <v>25.6</v>
      </c>
      <c r="D52" s="102">
        <v>2.6</v>
      </c>
      <c r="E52" s="102">
        <v>2.4</v>
      </c>
      <c r="F52" s="102">
        <v>2.2</v>
      </c>
      <c r="G52" s="102">
        <v>2</v>
      </c>
      <c r="H52" s="102">
        <v>1.9</v>
      </c>
      <c r="I52" s="102">
        <v>1.9</v>
      </c>
      <c r="J52" s="102">
        <v>1.8</v>
      </c>
      <c r="K52" s="102">
        <v>1.6</v>
      </c>
      <c r="L52" s="102">
        <v>2</v>
      </c>
      <c r="M52" s="102">
        <v>2.2</v>
      </c>
      <c r="N52" s="102">
        <v>2.4</v>
      </c>
      <c r="O52" s="102">
        <v>2.6</v>
      </c>
      <c r="P52" s="34">
        <v>2.3268</v>
      </c>
      <c r="Q52" s="35">
        <f t="shared" si="2"/>
        <v>6.9803999999999995</v>
      </c>
      <c r="R52" s="76"/>
      <c r="S52" s="75"/>
      <c r="U52" s="75"/>
      <c r="V52" s="75"/>
    </row>
    <row r="53" spans="1:22" ht="12.75">
      <c r="A53" s="28">
        <v>48</v>
      </c>
      <c r="B53" s="65" t="s">
        <v>120</v>
      </c>
      <c r="C53" s="102">
        <f t="shared" si="0"/>
        <v>19.099999999999998</v>
      </c>
      <c r="D53" s="102">
        <v>1.7</v>
      </c>
      <c r="E53" s="102">
        <v>1.7</v>
      </c>
      <c r="F53" s="102">
        <v>1.6</v>
      </c>
      <c r="G53" s="102">
        <v>1.6</v>
      </c>
      <c r="H53" s="102">
        <v>1.6</v>
      </c>
      <c r="I53" s="102">
        <v>1.5</v>
      </c>
      <c r="J53" s="102">
        <v>1.5</v>
      </c>
      <c r="K53" s="102">
        <v>1.4</v>
      </c>
      <c r="L53" s="102">
        <v>1.6</v>
      </c>
      <c r="M53" s="102">
        <v>1.6</v>
      </c>
      <c r="N53" s="102">
        <v>1.6</v>
      </c>
      <c r="O53" s="102">
        <f>D53</f>
        <v>1.7</v>
      </c>
      <c r="P53" s="34">
        <v>2.3268</v>
      </c>
      <c r="Q53" s="35">
        <f t="shared" si="2"/>
        <v>14.891519999999998</v>
      </c>
      <c r="R53" s="76"/>
      <c r="S53" s="75"/>
      <c r="U53" s="75"/>
      <c r="V53" s="75"/>
    </row>
    <row r="54" spans="1:22" ht="12.75">
      <c r="A54" s="28">
        <v>49</v>
      </c>
      <c r="B54" s="65" t="s">
        <v>121</v>
      </c>
      <c r="C54" s="102">
        <v>9.5</v>
      </c>
      <c r="D54" s="102">
        <v>0.9</v>
      </c>
      <c r="E54" s="102">
        <v>0.9</v>
      </c>
      <c r="F54" s="102">
        <v>0.9</v>
      </c>
      <c r="G54" s="102">
        <v>0.8</v>
      </c>
      <c r="H54" s="102">
        <v>0.8</v>
      </c>
      <c r="I54" s="102">
        <v>0.6</v>
      </c>
      <c r="J54" s="102">
        <v>0.5</v>
      </c>
      <c r="K54" s="102">
        <v>0.6</v>
      </c>
      <c r="L54" s="102">
        <v>0.8</v>
      </c>
      <c r="M54" s="102">
        <v>0.9</v>
      </c>
      <c r="N54" s="102">
        <v>0.9</v>
      </c>
      <c r="O54" s="102">
        <v>0.9</v>
      </c>
      <c r="P54" s="34">
        <v>2.3268</v>
      </c>
      <c r="Q54" s="35">
        <f t="shared" si="2"/>
        <v>59.56608</v>
      </c>
      <c r="R54" s="76"/>
      <c r="S54" s="75"/>
      <c r="U54" s="75"/>
      <c r="V54" s="75"/>
    </row>
    <row r="55" spans="1:22" ht="12.75">
      <c r="A55" s="28">
        <v>50</v>
      </c>
      <c r="B55" s="65" t="s">
        <v>122</v>
      </c>
      <c r="C55" s="102">
        <f t="shared" si="0"/>
        <v>10</v>
      </c>
      <c r="D55" s="102">
        <v>0.9</v>
      </c>
      <c r="E55" s="102">
        <v>0.9</v>
      </c>
      <c r="F55" s="102">
        <v>0.9</v>
      </c>
      <c r="G55" s="102">
        <v>0.8</v>
      </c>
      <c r="H55" s="102">
        <v>0.8</v>
      </c>
      <c r="I55" s="102">
        <v>0.7</v>
      </c>
      <c r="J55" s="102">
        <v>0.7</v>
      </c>
      <c r="K55" s="102">
        <v>0.8</v>
      </c>
      <c r="L55" s="102">
        <v>0.8</v>
      </c>
      <c r="M55" s="102">
        <v>0.9</v>
      </c>
      <c r="N55" s="102">
        <v>0.9</v>
      </c>
      <c r="O55" s="102">
        <f>D55</f>
        <v>0.9</v>
      </c>
      <c r="P55" s="34">
        <v>2.3268</v>
      </c>
      <c r="Q55" s="35">
        <f t="shared" si="2"/>
        <v>44.44188</v>
      </c>
      <c r="R55" s="76"/>
      <c r="S55" s="75"/>
      <c r="U55" s="75"/>
      <c r="V55" s="75"/>
    </row>
    <row r="56" spans="1:22" ht="12.75">
      <c r="A56" s="28">
        <v>51</v>
      </c>
      <c r="B56" s="65" t="s">
        <v>123</v>
      </c>
      <c r="C56" s="102">
        <f t="shared" si="0"/>
        <v>21.4</v>
      </c>
      <c r="D56" s="102">
        <v>2</v>
      </c>
      <c r="E56" s="102">
        <v>1.9</v>
      </c>
      <c r="F56" s="102">
        <v>1.9</v>
      </c>
      <c r="G56" s="102">
        <v>1.9</v>
      </c>
      <c r="H56" s="102">
        <v>1.8</v>
      </c>
      <c r="I56" s="102">
        <v>1.5</v>
      </c>
      <c r="J56" s="102">
        <v>1.5</v>
      </c>
      <c r="K56" s="102">
        <v>1.5</v>
      </c>
      <c r="L56" s="102">
        <v>1.8</v>
      </c>
      <c r="M56" s="102">
        <v>1.8</v>
      </c>
      <c r="N56" s="102">
        <v>1.9</v>
      </c>
      <c r="O56" s="102">
        <v>1.9</v>
      </c>
      <c r="P56" s="34">
        <v>2.3268</v>
      </c>
      <c r="Q56" s="35">
        <f t="shared" si="2"/>
        <v>22.1046</v>
      </c>
      <c r="R56" s="76"/>
      <c r="S56" s="75"/>
      <c r="U56" s="75"/>
      <c r="V56" s="75"/>
    </row>
    <row r="57" spans="1:22" ht="12.75">
      <c r="A57" s="28">
        <v>52</v>
      </c>
      <c r="B57" s="78" t="s">
        <v>124</v>
      </c>
      <c r="C57" s="102">
        <f t="shared" si="0"/>
        <v>13.399999999999999</v>
      </c>
      <c r="D57" s="102">
        <v>1.3</v>
      </c>
      <c r="E57" s="102">
        <v>2</v>
      </c>
      <c r="F57" s="102">
        <v>1.1</v>
      </c>
      <c r="G57" s="102">
        <v>0.7</v>
      </c>
      <c r="H57" s="102">
        <v>0.8</v>
      </c>
      <c r="I57" s="102">
        <v>1.1</v>
      </c>
      <c r="J57" s="102">
        <v>0.3</v>
      </c>
      <c r="K57" s="102">
        <v>0.3</v>
      </c>
      <c r="L57" s="102">
        <v>1</v>
      </c>
      <c r="M57" s="102">
        <v>1.5</v>
      </c>
      <c r="N57" s="102">
        <v>1.6</v>
      </c>
      <c r="O57" s="102">
        <v>1.7</v>
      </c>
      <c r="P57" s="34">
        <v>2.3268</v>
      </c>
      <c r="Q57" s="35">
        <f t="shared" si="2"/>
        <v>23.268</v>
      </c>
      <c r="R57" s="76"/>
      <c r="S57" s="75"/>
      <c r="U57" s="75"/>
      <c r="V57" s="75"/>
    </row>
    <row r="58" spans="1:22" ht="12.75">
      <c r="A58" s="28">
        <v>53</v>
      </c>
      <c r="B58" s="65" t="s">
        <v>154</v>
      </c>
      <c r="C58" s="102">
        <f t="shared" si="0"/>
        <v>23.9</v>
      </c>
      <c r="D58" s="102">
        <v>2</v>
      </c>
      <c r="E58" s="102">
        <v>1</v>
      </c>
      <c r="F58" s="102">
        <v>1</v>
      </c>
      <c r="G58" s="102">
        <v>2</v>
      </c>
      <c r="H58" s="102">
        <v>2.5</v>
      </c>
      <c r="I58" s="102">
        <v>2.5</v>
      </c>
      <c r="J58" s="102">
        <v>2</v>
      </c>
      <c r="K58" s="102">
        <v>2</v>
      </c>
      <c r="L58" s="102">
        <v>2.9</v>
      </c>
      <c r="M58" s="102">
        <v>2</v>
      </c>
      <c r="N58" s="102">
        <v>2</v>
      </c>
      <c r="O58" s="102">
        <v>2</v>
      </c>
      <c r="P58" s="34">
        <v>2.3268</v>
      </c>
      <c r="Q58" s="35">
        <f t="shared" si="2"/>
        <v>49.793519999999994</v>
      </c>
      <c r="R58" s="76"/>
      <c r="S58" s="75"/>
      <c r="U58" s="75"/>
      <c r="V58" s="75"/>
    </row>
    <row r="59" spans="1:22" ht="12.75">
      <c r="A59" s="28">
        <v>54</v>
      </c>
      <c r="B59" s="65" t="s">
        <v>125</v>
      </c>
      <c r="C59" s="102">
        <f t="shared" si="0"/>
        <v>43.099999999999994</v>
      </c>
      <c r="D59" s="102">
        <v>3.6</v>
      </c>
      <c r="E59" s="102">
        <v>3.9</v>
      </c>
      <c r="F59" s="102">
        <v>3.7</v>
      </c>
      <c r="G59" s="102">
        <v>3.7</v>
      </c>
      <c r="H59" s="102">
        <v>3.7</v>
      </c>
      <c r="I59" s="102">
        <v>3.7</v>
      </c>
      <c r="J59" s="102">
        <v>2.7</v>
      </c>
      <c r="K59" s="102">
        <v>2.7</v>
      </c>
      <c r="L59" s="102">
        <v>3.7</v>
      </c>
      <c r="M59" s="102">
        <v>3.9</v>
      </c>
      <c r="N59" s="102">
        <v>3.9</v>
      </c>
      <c r="O59" s="102">
        <v>3.9</v>
      </c>
      <c r="P59" s="34">
        <v>2.3268</v>
      </c>
      <c r="Q59" s="35">
        <f t="shared" si="2"/>
        <v>31.179119999999998</v>
      </c>
      <c r="R59" s="76"/>
      <c r="S59" s="75"/>
      <c r="U59" s="75"/>
      <c r="V59" s="75"/>
    </row>
    <row r="60" spans="1:22" s="74" customFormat="1" ht="12.75">
      <c r="A60" s="28">
        <v>55</v>
      </c>
      <c r="B60" s="78" t="s">
        <v>150</v>
      </c>
      <c r="C60" s="102">
        <f t="shared" si="0"/>
        <v>45.1</v>
      </c>
      <c r="D60" s="102">
        <v>6.6</v>
      </c>
      <c r="E60" s="102">
        <v>6.5</v>
      </c>
      <c r="F60" s="102">
        <v>4.5</v>
      </c>
      <c r="G60" s="102">
        <v>4.4</v>
      </c>
      <c r="H60" s="102">
        <v>2</v>
      </c>
      <c r="I60" s="102">
        <v>0.5</v>
      </c>
      <c r="J60" s="102">
        <v>0.5</v>
      </c>
      <c r="K60" s="102">
        <v>0.5</v>
      </c>
      <c r="L60" s="102">
        <v>2</v>
      </c>
      <c r="M60" s="102">
        <v>4.5</v>
      </c>
      <c r="N60" s="102">
        <v>6.5</v>
      </c>
      <c r="O60" s="102">
        <v>6.6</v>
      </c>
      <c r="P60" s="34">
        <v>2.3268</v>
      </c>
      <c r="Q60" s="73">
        <f t="shared" si="2"/>
        <v>55.610519999999994</v>
      </c>
      <c r="R60" s="76"/>
      <c r="S60" s="75"/>
      <c r="T60"/>
      <c r="U60" s="75"/>
      <c r="V60" s="75"/>
    </row>
    <row r="61" spans="1:22" ht="12.75">
      <c r="A61" s="28">
        <v>56</v>
      </c>
      <c r="B61" s="65" t="s">
        <v>126</v>
      </c>
      <c r="C61" s="102">
        <f t="shared" si="0"/>
        <v>4.3</v>
      </c>
      <c r="D61" s="102">
        <v>0.5</v>
      </c>
      <c r="E61" s="102">
        <v>0.4</v>
      </c>
      <c r="F61" s="102">
        <v>0.3</v>
      </c>
      <c r="G61" s="102">
        <v>0.3</v>
      </c>
      <c r="H61" s="102">
        <v>0.2</v>
      </c>
      <c r="I61" s="102">
        <v>0.4</v>
      </c>
      <c r="J61" s="102">
        <v>0.4</v>
      </c>
      <c r="K61" s="102">
        <v>0.2</v>
      </c>
      <c r="L61" s="102">
        <v>0.3</v>
      </c>
      <c r="M61" s="102">
        <v>0.4</v>
      </c>
      <c r="N61" s="102">
        <v>0.4</v>
      </c>
      <c r="O61" s="102">
        <f>D61</f>
        <v>0.5</v>
      </c>
      <c r="P61" s="34">
        <v>2.3268</v>
      </c>
      <c r="Q61" s="35">
        <f t="shared" si="2"/>
        <v>100.28507999999998</v>
      </c>
      <c r="R61" s="76"/>
      <c r="S61" s="75"/>
      <c r="U61" s="75"/>
      <c r="V61" s="75"/>
    </row>
    <row r="62" spans="1:22" ht="12.75">
      <c r="A62" s="28">
        <v>57</v>
      </c>
      <c r="B62" s="65" t="s">
        <v>127</v>
      </c>
      <c r="C62" s="102">
        <f t="shared" si="0"/>
        <v>54.9</v>
      </c>
      <c r="D62" s="102">
        <v>7.5</v>
      </c>
      <c r="E62" s="102">
        <v>7</v>
      </c>
      <c r="F62" s="102">
        <v>6.5</v>
      </c>
      <c r="G62" s="102">
        <v>5.6</v>
      </c>
      <c r="H62" s="102">
        <v>4.4</v>
      </c>
      <c r="I62" s="102">
        <v>3.6</v>
      </c>
      <c r="J62" s="102">
        <v>2.2</v>
      </c>
      <c r="K62" s="102">
        <v>1.4</v>
      </c>
      <c r="L62" s="102">
        <v>3.4</v>
      </c>
      <c r="M62" s="102">
        <v>3.6</v>
      </c>
      <c r="N62" s="102">
        <v>3.9</v>
      </c>
      <c r="O62" s="102">
        <v>5.8</v>
      </c>
      <c r="P62" s="34">
        <v>2.3268</v>
      </c>
      <c r="Q62" s="35">
        <f t="shared" si="2"/>
        <v>104.93868</v>
      </c>
      <c r="R62" s="76"/>
      <c r="S62" s="75"/>
      <c r="U62" s="75"/>
      <c r="V62" s="75"/>
    </row>
    <row r="63" spans="1:22" ht="12.75">
      <c r="A63" s="28">
        <v>58</v>
      </c>
      <c r="B63" s="65" t="s">
        <v>128</v>
      </c>
      <c r="C63" s="102">
        <f t="shared" si="0"/>
        <v>83.4</v>
      </c>
      <c r="D63" s="102">
        <v>12.2</v>
      </c>
      <c r="E63" s="102">
        <v>10</v>
      </c>
      <c r="F63" s="102">
        <v>10</v>
      </c>
      <c r="G63" s="102">
        <v>7</v>
      </c>
      <c r="H63" s="102">
        <v>6.7</v>
      </c>
      <c r="I63" s="102">
        <v>2.5</v>
      </c>
      <c r="J63" s="102">
        <v>1</v>
      </c>
      <c r="K63" s="102">
        <v>1</v>
      </c>
      <c r="L63" s="102">
        <v>3</v>
      </c>
      <c r="M63" s="102">
        <v>10</v>
      </c>
      <c r="N63" s="102">
        <v>10</v>
      </c>
      <c r="O63" s="102">
        <v>10</v>
      </c>
      <c r="P63" s="34">
        <v>2.3268</v>
      </c>
      <c r="Q63" s="35">
        <f t="shared" si="2"/>
        <v>10.005239999999999</v>
      </c>
      <c r="R63" s="76"/>
      <c r="S63" s="75"/>
      <c r="U63" s="75"/>
      <c r="V63" s="75"/>
    </row>
    <row r="64" spans="1:22" ht="12.75">
      <c r="A64" s="28">
        <v>59</v>
      </c>
      <c r="B64" s="65" t="s">
        <v>129</v>
      </c>
      <c r="C64" s="102">
        <f aca="true" t="shared" si="3" ref="C64:C105">D64+E64+F64+G64+H64+I64+J64+K64+L64+M64+N64+O64</f>
        <v>2.8</v>
      </c>
      <c r="D64" s="102">
        <v>0.3</v>
      </c>
      <c r="E64" s="102">
        <v>0.3</v>
      </c>
      <c r="F64" s="102">
        <v>0.3</v>
      </c>
      <c r="G64" s="102">
        <v>0.3</v>
      </c>
      <c r="H64" s="102">
        <v>0.2</v>
      </c>
      <c r="I64" s="102">
        <v>0.1</v>
      </c>
      <c r="J64" s="102">
        <v>0.1</v>
      </c>
      <c r="K64" s="102">
        <v>0.1</v>
      </c>
      <c r="L64" s="102">
        <v>0.2</v>
      </c>
      <c r="M64" s="102">
        <v>0.3</v>
      </c>
      <c r="N64" s="102">
        <v>0.3</v>
      </c>
      <c r="O64" s="102">
        <f>D64</f>
        <v>0.3</v>
      </c>
      <c r="P64" s="34">
        <v>2.3268</v>
      </c>
      <c r="Q64" s="35">
        <f t="shared" si="2"/>
        <v>127.74132</v>
      </c>
      <c r="R64" s="76"/>
      <c r="S64" s="75"/>
      <c r="U64" s="75"/>
      <c r="V64" s="75"/>
    </row>
    <row r="65" spans="1:22" ht="12.75">
      <c r="A65" s="28">
        <v>60</v>
      </c>
      <c r="B65" s="65" t="s">
        <v>130</v>
      </c>
      <c r="C65" s="102">
        <f t="shared" si="3"/>
        <v>39.4</v>
      </c>
      <c r="D65" s="102">
        <v>4.1</v>
      </c>
      <c r="E65" s="102">
        <v>4.6</v>
      </c>
      <c r="F65" s="102">
        <v>3.1</v>
      </c>
      <c r="G65" s="102">
        <v>2.6</v>
      </c>
      <c r="H65" s="102">
        <v>2.2</v>
      </c>
      <c r="I65" s="102">
        <v>3.4</v>
      </c>
      <c r="J65" s="102">
        <v>2.2</v>
      </c>
      <c r="K65" s="102">
        <v>2.2</v>
      </c>
      <c r="L65" s="102">
        <v>3.3</v>
      </c>
      <c r="M65" s="102">
        <v>3.8</v>
      </c>
      <c r="N65" s="102">
        <v>3.9</v>
      </c>
      <c r="O65" s="102">
        <v>4</v>
      </c>
      <c r="P65" s="34">
        <v>2.3268</v>
      </c>
      <c r="Q65" s="72">
        <f t="shared" si="2"/>
        <v>194.05512000000002</v>
      </c>
      <c r="R65" s="76"/>
      <c r="S65" s="75"/>
      <c r="U65" s="75"/>
      <c r="V65" s="75"/>
    </row>
    <row r="66" spans="1:22" ht="12.75">
      <c r="A66" s="28">
        <v>61</v>
      </c>
      <c r="B66" s="78" t="s">
        <v>131</v>
      </c>
      <c r="C66" s="102">
        <f t="shared" si="3"/>
        <v>40.699999999999996</v>
      </c>
      <c r="D66" s="102">
        <v>3.5</v>
      </c>
      <c r="E66" s="102">
        <v>4.8</v>
      </c>
      <c r="F66" s="102">
        <v>3.2</v>
      </c>
      <c r="G66" s="102">
        <v>3.1</v>
      </c>
      <c r="H66" s="102">
        <v>3</v>
      </c>
      <c r="I66" s="102">
        <v>2.3</v>
      </c>
      <c r="J66" s="102">
        <v>1.9</v>
      </c>
      <c r="K66" s="102">
        <v>2.3</v>
      </c>
      <c r="L66" s="102">
        <v>3.7</v>
      </c>
      <c r="M66" s="102">
        <v>4</v>
      </c>
      <c r="N66" s="102">
        <v>4</v>
      </c>
      <c r="O66" s="102">
        <v>4.9</v>
      </c>
      <c r="P66" s="34">
        <v>2.3268</v>
      </c>
      <c r="Q66" s="35">
        <f t="shared" si="2"/>
        <v>6.51504</v>
      </c>
      <c r="R66" s="76"/>
      <c r="S66" s="75"/>
      <c r="U66" s="75"/>
      <c r="V66" s="75"/>
    </row>
    <row r="67" spans="1:22" ht="12.75">
      <c r="A67" s="28">
        <v>62</v>
      </c>
      <c r="B67" s="65" t="s">
        <v>155</v>
      </c>
      <c r="C67" s="102">
        <f t="shared" si="3"/>
        <v>33</v>
      </c>
      <c r="D67" s="102">
        <v>4</v>
      </c>
      <c r="E67" s="102">
        <v>3.5</v>
      </c>
      <c r="F67" s="102">
        <v>3</v>
      </c>
      <c r="G67" s="102">
        <v>2</v>
      </c>
      <c r="H67" s="102">
        <v>1.5</v>
      </c>
      <c r="I67" s="102">
        <v>2</v>
      </c>
      <c r="J67" s="102">
        <v>1.5</v>
      </c>
      <c r="K67" s="102">
        <v>1.5</v>
      </c>
      <c r="L67" s="102">
        <v>3.5</v>
      </c>
      <c r="M67" s="102">
        <v>3</v>
      </c>
      <c r="N67" s="102">
        <v>3.5</v>
      </c>
      <c r="O67" s="102">
        <v>4</v>
      </c>
      <c r="P67" s="34">
        <v>2.3268</v>
      </c>
      <c r="Q67" s="35">
        <f t="shared" si="2"/>
        <v>91.67591999999999</v>
      </c>
      <c r="R67" s="76"/>
      <c r="S67" s="75"/>
      <c r="U67" s="75"/>
      <c r="V67" s="75"/>
    </row>
    <row r="68" spans="1:22" ht="12.75">
      <c r="A68" s="28">
        <v>63</v>
      </c>
      <c r="B68" s="65" t="s">
        <v>134</v>
      </c>
      <c r="C68" s="102">
        <f t="shared" si="3"/>
        <v>11.699999999999998</v>
      </c>
      <c r="D68" s="102">
        <v>1</v>
      </c>
      <c r="E68" s="102">
        <v>1</v>
      </c>
      <c r="F68" s="102">
        <v>0.8</v>
      </c>
      <c r="G68" s="102">
        <v>0.9</v>
      </c>
      <c r="H68" s="102">
        <v>1.5</v>
      </c>
      <c r="I68" s="102">
        <v>1.5</v>
      </c>
      <c r="J68" s="102">
        <v>0.3</v>
      </c>
      <c r="K68" s="102">
        <v>0.5</v>
      </c>
      <c r="L68" s="102">
        <v>0.9</v>
      </c>
      <c r="M68" s="102">
        <v>1.1</v>
      </c>
      <c r="N68" s="102">
        <v>1.1</v>
      </c>
      <c r="O68" s="102">
        <v>1.1</v>
      </c>
      <c r="P68" s="34">
        <v>2.3268</v>
      </c>
      <c r="Q68" s="35">
        <f>P68*C67</f>
        <v>76.7844</v>
      </c>
      <c r="R68" s="76"/>
      <c r="S68" s="75"/>
      <c r="U68" s="75"/>
      <c r="V68" s="75"/>
    </row>
    <row r="69" spans="1:22" ht="12.75">
      <c r="A69" s="28">
        <v>64</v>
      </c>
      <c r="B69" s="78" t="s">
        <v>142</v>
      </c>
      <c r="C69" s="102">
        <f t="shared" si="3"/>
        <v>320</v>
      </c>
      <c r="D69" s="102">
        <v>41.1</v>
      </c>
      <c r="E69" s="102">
        <v>42</v>
      </c>
      <c r="F69" s="102">
        <v>33.1</v>
      </c>
      <c r="G69" s="102">
        <v>29.2</v>
      </c>
      <c r="H69" s="102">
        <v>17.4</v>
      </c>
      <c r="I69" s="102">
        <v>8.6</v>
      </c>
      <c r="J69" s="102">
        <v>4.1</v>
      </c>
      <c r="K69" s="102">
        <v>6.9</v>
      </c>
      <c r="L69" s="102">
        <v>13.6</v>
      </c>
      <c r="M69" s="102">
        <v>40</v>
      </c>
      <c r="N69" s="102">
        <v>42</v>
      </c>
      <c r="O69" s="102">
        <v>42</v>
      </c>
      <c r="P69" s="34">
        <v>2.3268</v>
      </c>
      <c r="Q69" s="35" t="e">
        <f>P69*#REF!</f>
        <v>#REF!</v>
      </c>
      <c r="R69" s="76"/>
      <c r="S69" s="75"/>
      <c r="U69" s="75"/>
      <c r="V69" s="75"/>
    </row>
    <row r="70" spans="1:22" ht="12.75">
      <c r="A70" s="28">
        <v>65</v>
      </c>
      <c r="B70" s="65" t="s">
        <v>149</v>
      </c>
      <c r="C70" s="102">
        <f t="shared" si="3"/>
        <v>25.4</v>
      </c>
      <c r="D70" s="102">
        <v>2.4</v>
      </c>
      <c r="E70" s="102">
        <v>2.6</v>
      </c>
      <c r="F70" s="102">
        <v>2</v>
      </c>
      <c r="G70" s="102">
        <v>2</v>
      </c>
      <c r="H70" s="102">
        <v>1.5</v>
      </c>
      <c r="I70" s="102">
        <v>2.5</v>
      </c>
      <c r="J70" s="102">
        <v>1.7</v>
      </c>
      <c r="K70" s="102">
        <v>2.7</v>
      </c>
      <c r="L70" s="102">
        <v>1.7</v>
      </c>
      <c r="M70" s="102">
        <v>2</v>
      </c>
      <c r="N70" s="102">
        <v>2.3</v>
      </c>
      <c r="O70" s="102">
        <v>2</v>
      </c>
      <c r="P70" s="34">
        <v>2.3268</v>
      </c>
      <c r="Q70" s="35">
        <f>P70*C68</f>
        <v>27.223559999999996</v>
      </c>
      <c r="R70" s="76"/>
      <c r="S70" s="75"/>
      <c r="U70" s="75"/>
      <c r="V70" s="75"/>
    </row>
    <row r="71" spans="1:22" ht="25.5">
      <c r="A71" s="28">
        <v>66</v>
      </c>
      <c r="B71" s="66" t="s">
        <v>215</v>
      </c>
      <c r="C71" s="102">
        <f t="shared" si="3"/>
        <v>14.600000000000001</v>
      </c>
      <c r="D71" s="102">
        <v>1.5</v>
      </c>
      <c r="E71" s="102">
        <v>1.4</v>
      </c>
      <c r="F71" s="102">
        <v>1.4</v>
      </c>
      <c r="G71" s="102">
        <v>1</v>
      </c>
      <c r="H71" s="102">
        <v>1</v>
      </c>
      <c r="I71" s="102">
        <v>1</v>
      </c>
      <c r="J71" s="102">
        <v>1</v>
      </c>
      <c r="K71" s="102">
        <v>1</v>
      </c>
      <c r="L71" s="102">
        <v>1</v>
      </c>
      <c r="M71" s="102">
        <v>1.4</v>
      </c>
      <c r="N71" s="102">
        <v>1.4</v>
      </c>
      <c r="O71" s="102">
        <v>1.5</v>
      </c>
      <c r="P71" s="34">
        <v>2.3268</v>
      </c>
      <c r="Q71" s="35">
        <f>P71*C69</f>
        <v>744.576</v>
      </c>
      <c r="R71" s="76"/>
      <c r="S71" s="75"/>
      <c r="U71" s="75"/>
      <c r="V71" s="75"/>
    </row>
    <row r="72" spans="1:22" ht="12.75">
      <c r="A72" s="28">
        <v>67</v>
      </c>
      <c r="B72" s="65" t="s">
        <v>143</v>
      </c>
      <c r="C72" s="102">
        <f t="shared" si="3"/>
        <v>60.9</v>
      </c>
      <c r="D72" s="102">
        <v>11</v>
      </c>
      <c r="E72" s="102">
        <v>9</v>
      </c>
      <c r="F72" s="102">
        <v>9</v>
      </c>
      <c r="G72" s="102">
        <v>8</v>
      </c>
      <c r="H72" s="102">
        <v>2.5</v>
      </c>
      <c r="I72" s="102">
        <v>2.3</v>
      </c>
      <c r="J72" s="102">
        <v>0.4</v>
      </c>
      <c r="K72" s="102">
        <v>0.7</v>
      </c>
      <c r="L72" s="102">
        <v>0.6</v>
      </c>
      <c r="M72" s="102">
        <v>0.9</v>
      </c>
      <c r="N72" s="102">
        <v>4.4</v>
      </c>
      <c r="O72" s="102">
        <v>12.1</v>
      </c>
      <c r="P72" s="34">
        <v>2.3268</v>
      </c>
      <c r="Q72" s="35">
        <f>P72*C70</f>
        <v>59.100719999999995</v>
      </c>
      <c r="R72" s="76"/>
      <c r="S72" s="75"/>
      <c r="U72" s="75"/>
      <c r="V72" s="75"/>
    </row>
    <row r="73" spans="1:22" ht="12.75">
      <c r="A73" s="28">
        <v>68</v>
      </c>
      <c r="B73" s="78" t="s">
        <v>148</v>
      </c>
      <c r="C73" s="102">
        <f t="shared" si="3"/>
        <v>7.3</v>
      </c>
      <c r="D73" s="102">
        <v>0.5</v>
      </c>
      <c r="E73" s="102">
        <v>0.7</v>
      </c>
      <c r="F73" s="102">
        <v>0.1</v>
      </c>
      <c r="G73" s="102">
        <v>0.1</v>
      </c>
      <c r="H73" s="102">
        <v>0.1</v>
      </c>
      <c r="I73" s="102">
        <v>0.2</v>
      </c>
      <c r="J73" s="102">
        <v>0.1</v>
      </c>
      <c r="K73" s="102">
        <v>0.4</v>
      </c>
      <c r="L73" s="102">
        <v>0.3</v>
      </c>
      <c r="M73" s="102">
        <v>1.5</v>
      </c>
      <c r="N73" s="102">
        <v>1.5</v>
      </c>
      <c r="O73" s="102">
        <v>1.8</v>
      </c>
      <c r="P73" s="34"/>
      <c r="Q73" s="35"/>
      <c r="R73" s="76"/>
      <c r="S73" s="75"/>
      <c r="U73" s="75"/>
      <c r="V73" s="75"/>
    </row>
    <row r="74" spans="1:22" ht="12.75">
      <c r="A74" s="28">
        <v>69</v>
      </c>
      <c r="B74" s="65" t="s">
        <v>153</v>
      </c>
      <c r="C74" s="102">
        <f t="shared" si="3"/>
        <v>24.9</v>
      </c>
      <c r="D74" s="102">
        <v>3</v>
      </c>
      <c r="E74" s="102">
        <v>2.5</v>
      </c>
      <c r="F74" s="102">
        <v>2</v>
      </c>
      <c r="G74" s="102">
        <v>1.9</v>
      </c>
      <c r="H74" s="102">
        <v>1.3</v>
      </c>
      <c r="I74" s="102">
        <v>1.4</v>
      </c>
      <c r="J74" s="102">
        <v>1.6</v>
      </c>
      <c r="K74" s="102">
        <v>1.7</v>
      </c>
      <c r="L74" s="102">
        <v>2</v>
      </c>
      <c r="M74" s="102">
        <v>2</v>
      </c>
      <c r="N74" s="102">
        <v>2.5</v>
      </c>
      <c r="O74" s="102">
        <v>3</v>
      </c>
      <c r="P74" s="34">
        <v>2.3268</v>
      </c>
      <c r="Q74" s="35">
        <f>P74*C72</f>
        <v>141.70212</v>
      </c>
      <c r="R74" s="76"/>
      <c r="S74" s="75"/>
      <c r="U74" s="75"/>
      <c r="V74" s="75"/>
    </row>
    <row r="75" spans="1:22" ht="12.75">
      <c r="A75" s="28">
        <v>70</v>
      </c>
      <c r="B75" s="65" t="s">
        <v>162</v>
      </c>
      <c r="C75" s="102">
        <f t="shared" si="3"/>
        <v>27.1</v>
      </c>
      <c r="D75" s="102">
        <v>2</v>
      </c>
      <c r="E75" s="102">
        <v>2.1</v>
      </c>
      <c r="F75" s="102">
        <v>2.2</v>
      </c>
      <c r="G75" s="102">
        <v>2.1</v>
      </c>
      <c r="H75" s="102">
        <v>2.2</v>
      </c>
      <c r="I75" s="102">
        <v>2</v>
      </c>
      <c r="J75" s="102">
        <v>2</v>
      </c>
      <c r="K75" s="102">
        <v>2.5</v>
      </c>
      <c r="L75" s="102">
        <v>2.6</v>
      </c>
      <c r="M75" s="102">
        <v>2.6</v>
      </c>
      <c r="N75" s="102">
        <v>2.4</v>
      </c>
      <c r="O75" s="102">
        <v>2.4</v>
      </c>
      <c r="P75" s="34">
        <v>2.3268</v>
      </c>
      <c r="Q75" s="35">
        <f>P75*C74</f>
        <v>57.93732</v>
      </c>
      <c r="R75" s="76"/>
      <c r="S75" s="75"/>
      <c r="U75" s="75"/>
      <c r="V75" s="75"/>
    </row>
    <row r="76" spans="1:22" ht="12.75">
      <c r="A76" s="28">
        <v>71</v>
      </c>
      <c r="B76" s="78" t="s">
        <v>277</v>
      </c>
      <c r="C76" s="102">
        <f t="shared" si="3"/>
        <v>10.499999999999998</v>
      </c>
      <c r="D76" s="102">
        <v>1.6</v>
      </c>
      <c r="E76" s="102">
        <v>1.2</v>
      </c>
      <c r="F76" s="102">
        <v>1</v>
      </c>
      <c r="G76" s="102">
        <v>1</v>
      </c>
      <c r="H76" s="102">
        <v>0.6</v>
      </c>
      <c r="I76" s="102">
        <v>0.3</v>
      </c>
      <c r="J76" s="102">
        <v>0.1</v>
      </c>
      <c r="K76" s="102">
        <v>0.1</v>
      </c>
      <c r="L76" s="102">
        <v>0.6</v>
      </c>
      <c r="M76" s="102">
        <v>1</v>
      </c>
      <c r="N76" s="102">
        <v>1.3</v>
      </c>
      <c r="O76" s="102">
        <v>1.7</v>
      </c>
      <c r="P76" s="34"/>
      <c r="Q76" s="35"/>
      <c r="R76" s="76"/>
      <c r="S76" s="75"/>
      <c r="U76" s="75"/>
      <c r="V76" s="75"/>
    </row>
    <row r="77" spans="1:22" ht="12.75">
      <c r="A77" s="28">
        <v>72</v>
      </c>
      <c r="B77" s="78" t="s">
        <v>276</v>
      </c>
      <c r="C77" s="102">
        <f t="shared" si="3"/>
        <v>0.5900000000000001</v>
      </c>
      <c r="D77" s="103">
        <v>0.1</v>
      </c>
      <c r="E77" s="103">
        <v>0.08</v>
      </c>
      <c r="F77" s="103">
        <v>0.05</v>
      </c>
      <c r="G77" s="103">
        <v>0.03</v>
      </c>
      <c r="H77" s="103">
        <v>0.02</v>
      </c>
      <c r="I77" s="103">
        <v>0.02</v>
      </c>
      <c r="J77" s="103">
        <v>0.01</v>
      </c>
      <c r="K77" s="103">
        <v>0.03</v>
      </c>
      <c r="L77" s="103">
        <v>0.03</v>
      </c>
      <c r="M77" s="103">
        <v>0.05</v>
      </c>
      <c r="N77" s="103">
        <v>0.08</v>
      </c>
      <c r="O77" s="103">
        <v>0.09</v>
      </c>
      <c r="P77" s="34"/>
      <c r="Q77" s="35"/>
      <c r="R77" s="76"/>
      <c r="S77" s="75"/>
      <c r="U77" s="75"/>
      <c r="V77" s="75"/>
    </row>
    <row r="78" spans="1:22" ht="12.75">
      <c r="A78" s="28">
        <v>73</v>
      </c>
      <c r="B78" s="78" t="s">
        <v>274</v>
      </c>
      <c r="C78" s="102">
        <f t="shared" si="3"/>
        <v>0.64</v>
      </c>
      <c r="D78" s="103">
        <v>0.1</v>
      </c>
      <c r="E78" s="103">
        <v>0.1</v>
      </c>
      <c r="F78" s="103">
        <v>0.05</v>
      </c>
      <c r="G78" s="103">
        <v>0.05</v>
      </c>
      <c r="H78" s="103">
        <v>0.05</v>
      </c>
      <c r="I78" s="103">
        <v>0.02</v>
      </c>
      <c r="J78" s="103">
        <v>0.01</v>
      </c>
      <c r="K78" s="103">
        <v>0.05</v>
      </c>
      <c r="L78" s="103">
        <v>0.05</v>
      </c>
      <c r="M78" s="103">
        <v>0.03</v>
      </c>
      <c r="N78" s="103">
        <v>0.05</v>
      </c>
      <c r="O78" s="103">
        <v>0.08</v>
      </c>
      <c r="P78" s="34"/>
      <c r="Q78" s="35"/>
      <c r="R78" s="76"/>
      <c r="S78" s="75"/>
      <c r="U78" s="75"/>
      <c r="V78" s="75"/>
    </row>
    <row r="79" spans="1:22" ht="12.75">
      <c r="A79" s="28">
        <v>74</v>
      </c>
      <c r="B79" s="65" t="s">
        <v>159</v>
      </c>
      <c r="C79" s="102">
        <f t="shared" si="3"/>
        <v>282.1</v>
      </c>
      <c r="D79" s="102">
        <v>54</v>
      </c>
      <c r="E79" s="102">
        <v>45</v>
      </c>
      <c r="F79" s="102">
        <v>35</v>
      </c>
      <c r="G79" s="102">
        <v>24.8</v>
      </c>
      <c r="H79" s="102">
        <v>19</v>
      </c>
      <c r="I79" s="102">
        <v>2.6</v>
      </c>
      <c r="J79" s="102">
        <v>0.3</v>
      </c>
      <c r="K79" s="102">
        <v>0.3</v>
      </c>
      <c r="L79" s="102">
        <v>6.3</v>
      </c>
      <c r="M79" s="102">
        <v>14</v>
      </c>
      <c r="N79" s="102">
        <v>26.8</v>
      </c>
      <c r="O79" s="102">
        <v>54</v>
      </c>
      <c r="P79" s="34">
        <v>2.3268</v>
      </c>
      <c r="Q79" s="35" t="e">
        <f>P79*#REF!</f>
        <v>#REF!</v>
      </c>
      <c r="R79" s="76"/>
      <c r="S79" s="75"/>
      <c r="U79" s="75"/>
      <c r="V79" s="75"/>
    </row>
    <row r="80" spans="1:22" ht="12.75">
      <c r="A80" s="28">
        <v>75</v>
      </c>
      <c r="B80" s="65" t="s">
        <v>160</v>
      </c>
      <c r="C80" s="102">
        <f t="shared" si="3"/>
        <v>17.3</v>
      </c>
      <c r="D80" s="102">
        <v>2</v>
      </c>
      <c r="E80" s="102">
        <v>2</v>
      </c>
      <c r="F80" s="102">
        <v>1.8</v>
      </c>
      <c r="G80" s="102">
        <v>1.6</v>
      </c>
      <c r="H80" s="102">
        <v>1.2</v>
      </c>
      <c r="I80" s="102">
        <v>0.6</v>
      </c>
      <c r="J80" s="102">
        <v>0.8</v>
      </c>
      <c r="K80" s="102">
        <v>0.8</v>
      </c>
      <c r="L80" s="102">
        <v>0.9</v>
      </c>
      <c r="M80" s="102">
        <v>1.6</v>
      </c>
      <c r="N80" s="102">
        <v>2</v>
      </c>
      <c r="O80" s="102">
        <v>2</v>
      </c>
      <c r="P80" s="34"/>
      <c r="Q80" s="35"/>
      <c r="R80" s="76"/>
      <c r="S80" s="75"/>
      <c r="U80" s="75"/>
      <c r="V80" s="75"/>
    </row>
    <row r="81" spans="1:22" ht="12.75">
      <c r="A81" s="28">
        <v>76</v>
      </c>
      <c r="B81" s="78" t="s">
        <v>275</v>
      </c>
      <c r="C81" s="103">
        <f t="shared" si="3"/>
        <v>0.26</v>
      </c>
      <c r="D81" s="103">
        <v>0.05</v>
      </c>
      <c r="E81" s="103">
        <v>0.03</v>
      </c>
      <c r="F81" s="103">
        <v>0.02</v>
      </c>
      <c r="G81" s="103">
        <v>0.01</v>
      </c>
      <c r="H81" s="103">
        <v>0.01</v>
      </c>
      <c r="I81" s="103">
        <v>0.01</v>
      </c>
      <c r="J81" s="103">
        <v>0.01</v>
      </c>
      <c r="K81" s="103">
        <v>0.01</v>
      </c>
      <c r="L81" s="103">
        <v>0.01</v>
      </c>
      <c r="M81" s="103">
        <v>0.02</v>
      </c>
      <c r="N81" s="103">
        <v>0.03</v>
      </c>
      <c r="O81" s="103">
        <v>0.05</v>
      </c>
      <c r="P81" s="34"/>
      <c r="Q81" s="35"/>
      <c r="R81" s="76"/>
      <c r="S81" s="75"/>
      <c r="U81" s="75"/>
      <c r="V81" s="75"/>
    </row>
    <row r="82" spans="1:22" ht="12.75">
      <c r="A82" s="28">
        <v>77</v>
      </c>
      <c r="B82" s="78" t="s">
        <v>278</v>
      </c>
      <c r="C82" s="102">
        <f t="shared" si="3"/>
        <v>3.099999999999999</v>
      </c>
      <c r="D82" s="103">
        <v>0.3</v>
      </c>
      <c r="E82" s="103">
        <v>0.3</v>
      </c>
      <c r="F82" s="103">
        <v>0.2</v>
      </c>
      <c r="G82" s="103">
        <v>0.2</v>
      </c>
      <c r="H82" s="103">
        <v>0.2</v>
      </c>
      <c r="I82" s="103">
        <v>0.2</v>
      </c>
      <c r="J82" s="103">
        <v>0.2</v>
      </c>
      <c r="K82" s="103">
        <v>0.3</v>
      </c>
      <c r="L82" s="103">
        <v>0.3</v>
      </c>
      <c r="M82" s="103">
        <v>0.3</v>
      </c>
      <c r="N82" s="103">
        <v>0.3</v>
      </c>
      <c r="O82" s="103">
        <v>0.3</v>
      </c>
      <c r="P82" s="34"/>
      <c r="Q82" s="35"/>
      <c r="R82" s="76"/>
      <c r="S82" s="75"/>
      <c r="U82" s="75"/>
      <c r="V82" s="75"/>
    </row>
    <row r="83" spans="1:22" ht="12.75">
      <c r="A83" s="28">
        <v>78</v>
      </c>
      <c r="B83" s="78" t="s">
        <v>305</v>
      </c>
      <c r="C83" s="102">
        <f t="shared" si="3"/>
        <v>0.175</v>
      </c>
      <c r="D83" s="103">
        <v>0.02</v>
      </c>
      <c r="E83" s="103">
        <v>0.01</v>
      </c>
      <c r="F83" s="103">
        <v>0.01</v>
      </c>
      <c r="G83" s="103">
        <v>0.01</v>
      </c>
      <c r="H83" s="103">
        <v>0.01</v>
      </c>
      <c r="I83" s="103">
        <v>0.01</v>
      </c>
      <c r="J83" s="103">
        <v>0.01</v>
      </c>
      <c r="K83" s="103">
        <v>0.01</v>
      </c>
      <c r="L83" s="103">
        <v>0.015</v>
      </c>
      <c r="M83" s="103">
        <v>0.02</v>
      </c>
      <c r="N83" s="103">
        <v>0.02</v>
      </c>
      <c r="O83" s="103">
        <v>0.03</v>
      </c>
      <c r="P83" s="34"/>
      <c r="Q83" s="35"/>
      <c r="R83" s="76"/>
      <c r="S83" s="75"/>
      <c r="U83" s="75"/>
      <c r="V83" s="75"/>
    </row>
    <row r="84" spans="1:22" ht="12.75">
      <c r="A84" s="28">
        <v>79</v>
      </c>
      <c r="B84" s="78" t="s">
        <v>203</v>
      </c>
      <c r="C84" s="102">
        <f t="shared" si="3"/>
        <v>0.52</v>
      </c>
      <c r="D84" s="103">
        <v>0.1</v>
      </c>
      <c r="E84" s="103">
        <v>0.05</v>
      </c>
      <c r="F84" s="103">
        <v>0.03</v>
      </c>
      <c r="G84" s="103">
        <v>0.03</v>
      </c>
      <c r="H84" s="103">
        <v>0.03</v>
      </c>
      <c r="I84" s="103">
        <v>0.02</v>
      </c>
      <c r="J84" s="103">
        <v>0.02</v>
      </c>
      <c r="K84" s="103">
        <v>0.03</v>
      </c>
      <c r="L84" s="103">
        <v>0.04</v>
      </c>
      <c r="M84" s="103">
        <v>0.04</v>
      </c>
      <c r="N84" s="103">
        <v>0.05</v>
      </c>
      <c r="O84" s="103">
        <v>0.08</v>
      </c>
      <c r="P84" s="34"/>
      <c r="Q84" s="35"/>
      <c r="R84" s="76"/>
      <c r="S84" s="75"/>
      <c r="U84" s="75"/>
      <c r="V84" s="75"/>
    </row>
    <row r="85" spans="1:22" ht="12.75">
      <c r="A85" s="28">
        <v>80</v>
      </c>
      <c r="B85" s="78" t="s">
        <v>161</v>
      </c>
      <c r="C85" s="102">
        <f t="shared" si="3"/>
        <v>0.8</v>
      </c>
      <c r="D85" s="103">
        <v>0.1</v>
      </c>
      <c r="E85" s="103">
        <v>0.1</v>
      </c>
      <c r="F85" s="103">
        <v>0.1</v>
      </c>
      <c r="G85" s="103">
        <v>0.08</v>
      </c>
      <c r="H85" s="103">
        <v>0.05</v>
      </c>
      <c r="I85" s="103">
        <v>0.04</v>
      </c>
      <c r="J85" s="103">
        <v>0.03</v>
      </c>
      <c r="K85" s="103">
        <v>0.03</v>
      </c>
      <c r="L85" s="103">
        <v>0.04</v>
      </c>
      <c r="M85" s="103">
        <v>0.05</v>
      </c>
      <c r="N85" s="103">
        <v>0.08</v>
      </c>
      <c r="O85" s="103">
        <v>0.1</v>
      </c>
      <c r="P85" s="34"/>
      <c r="Q85" s="35"/>
      <c r="R85" s="76"/>
      <c r="S85" s="75"/>
      <c r="U85" s="75"/>
      <c r="V85" s="75"/>
    </row>
    <row r="86" spans="1:22" ht="12.75">
      <c r="A86" s="28">
        <v>81</v>
      </c>
      <c r="B86" s="65" t="s">
        <v>213</v>
      </c>
      <c r="C86" s="102">
        <f t="shared" si="3"/>
        <v>10.900000000000002</v>
      </c>
      <c r="D86" s="102">
        <v>1</v>
      </c>
      <c r="E86" s="102">
        <v>1</v>
      </c>
      <c r="F86" s="102">
        <v>1</v>
      </c>
      <c r="G86" s="102">
        <v>1</v>
      </c>
      <c r="H86" s="102">
        <v>0.9</v>
      </c>
      <c r="I86" s="102">
        <v>0.7</v>
      </c>
      <c r="J86" s="102">
        <v>0.7</v>
      </c>
      <c r="K86" s="102">
        <v>0.7</v>
      </c>
      <c r="L86" s="102">
        <v>0.9</v>
      </c>
      <c r="M86" s="102">
        <v>1</v>
      </c>
      <c r="N86" s="102">
        <v>1</v>
      </c>
      <c r="O86" s="102">
        <v>1</v>
      </c>
      <c r="P86" s="34"/>
      <c r="Q86" s="35"/>
      <c r="R86" s="76"/>
      <c r="S86" s="75"/>
      <c r="U86" s="75"/>
      <c r="V86" s="75"/>
    </row>
    <row r="87" spans="1:22" ht="12.75">
      <c r="A87" s="28">
        <v>82</v>
      </c>
      <c r="B87" s="78" t="s">
        <v>214</v>
      </c>
      <c r="C87" s="102">
        <f t="shared" si="3"/>
        <v>28.900000000000002</v>
      </c>
      <c r="D87" s="102">
        <v>2.8</v>
      </c>
      <c r="E87" s="102">
        <v>3.6</v>
      </c>
      <c r="F87" s="102">
        <v>2.2</v>
      </c>
      <c r="G87" s="102">
        <v>2.3</v>
      </c>
      <c r="H87" s="102">
        <v>1.9</v>
      </c>
      <c r="I87" s="102">
        <v>1.6</v>
      </c>
      <c r="J87" s="102">
        <v>1.9</v>
      </c>
      <c r="K87" s="102">
        <v>2</v>
      </c>
      <c r="L87" s="102">
        <v>2.8</v>
      </c>
      <c r="M87" s="102">
        <v>2.6</v>
      </c>
      <c r="N87" s="102">
        <v>3</v>
      </c>
      <c r="O87" s="102">
        <v>2.2</v>
      </c>
      <c r="P87" s="34"/>
      <c r="Q87" s="35"/>
      <c r="R87" s="76"/>
      <c r="S87" s="75"/>
      <c r="U87" s="75"/>
      <c r="V87" s="75"/>
    </row>
    <row r="88" spans="1:22" ht="12.75">
      <c r="A88" s="28">
        <v>83</v>
      </c>
      <c r="B88" s="65" t="s">
        <v>244</v>
      </c>
      <c r="C88" s="102">
        <f aca="true" t="shared" si="4" ref="C88:C104">D88+E88+F88+G88+H88+I88+J88+K88+L88+M88+N88+O88</f>
        <v>190</v>
      </c>
      <c r="D88" s="102">
        <v>16.5</v>
      </c>
      <c r="E88" s="102">
        <v>18</v>
      </c>
      <c r="F88" s="102">
        <v>15</v>
      </c>
      <c r="G88" s="102">
        <v>15</v>
      </c>
      <c r="H88" s="102">
        <v>14.5</v>
      </c>
      <c r="I88" s="102">
        <v>14</v>
      </c>
      <c r="J88" s="102">
        <v>14</v>
      </c>
      <c r="K88" s="102">
        <v>14</v>
      </c>
      <c r="L88" s="102">
        <v>16.5</v>
      </c>
      <c r="M88" s="102">
        <v>16.5</v>
      </c>
      <c r="N88" s="102">
        <v>18</v>
      </c>
      <c r="O88" s="102">
        <v>18</v>
      </c>
      <c r="P88" s="34"/>
      <c r="Q88" s="35"/>
      <c r="R88" s="76"/>
      <c r="S88" s="75"/>
      <c r="U88" s="75"/>
      <c r="V88" s="75"/>
    </row>
    <row r="89" spans="1:22" ht="12.75">
      <c r="A89" s="28">
        <v>84</v>
      </c>
      <c r="B89" s="65" t="s">
        <v>242</v>
      </c>
      <c r="C89" s="102">
        <f t="shared" si="4"/>
        <v>118</v>
      </c>
      <c r="D89" s="102">
        <v>11</v>
      </c>
      <c r="E89" s="102">
        <v>11</v>
      </c>
      <c r="F89" s="102">
        <v>9</v>
      </c>
      <c r="G89" s="102">
        <v>9</v>
      </c>
      <c r="H89" s="102">
        <v>8</v>
      </c>
      <c r="I89" s="102">
        <v>8</v>
      </c>
      <c r="J89" s="102">
        <v>7</v>
      </c>
      <c r="K89" s="102">
        <v>8</v>
      </c>
      <c r="L89" s="102">
        <v>11</v>
      </c>
      <c r="M89" s="102">
        <v>11</v>
      </c>
      <c r="N89" s="102">
        <v>12</v>
      </c>
      <c r="O89" s="102">
        <v>13</v>
      </c>
      <c r="P89" s="34"/>
      <c r="Q89" s="35"/>
      <c r="R89" s="76"/>
      <c r="S89" s="75"/>
      <c r="U89" s="75"/>
      <c r="V89" s="75"/>
    </row>
    <row r="90" spans="1:22" ht="12.75">
      <c r="A90" s="28">
        <v>85</v>
      </c>
      <c r="B90" s="65" t="s">
        <v>243</v>
      </c>
      <c r="C90" s="102">
        <f t="shared" si="4"/>
        <v>84</v>
      </c>
      <c r="D90" s="102">
        <v>9</v>
      </c>
      <c r="E90" s="102">
        <v>9</v>
      </c>
      <c r="F90" s="102">
        <v>7</v>
      </c>
      <c r="G90" s="102">
        <v>6</v>
      </c>
      <c r="H90" s="102">
        <v>4</v>
      </c>
      <c r="I90" s="102">
        <v>4</v>
      </c>
      <c r="J90" s="102">
        <v>6</v>
      </c>
      <c r="K90" s="102">
        <v>6</v>
      </c>
      <c r="L90" s="102">
        <v>7</v>
      </c>
      <c r="M90" s="102">
        <v>8</v>
      </c>
      <c r="N90" s="102">
        <v>9</v>
      </c>
      <c r="O90" s="102">
        <v>9</v>
      </c>
      <c r="P90" s="34">
        <v>2.3268</v>
      </c>
      <c r="Q90" s="35">
        <f aca="true" t="shared" si="5" ref="Q90:Q99">P90*C88</f>
        <v>442.092</v>
      </c>
      <c r="R90" s="76"/>
      <c r="S90" s="75"/>
      <c r="U90" s="75"/>
      <c r="V90" s="75"/>
    </row>
    <row r="91" spans="1:22" ht="12.75">
      <c r="A91" s="28">
        <v>86</v>
      </c>
      <c r="B91" s="78" t="s">
        <v>230</v>
      </c>
      <c r="C91" s="102">
        <f t="shared" si="4"/>
        <v>171.7</v>
      </c>
      <c r="D91" s="102">
        <v>39.3</v>
      </c>
      <c r="E91" s="102">
        <v>24.1</v>
      </c>
      <c r="F91" s="102">
        <v>17.4</v>
      </c>
      <c r="G91" s="102">
        <v>10</v>
      </c>
      <c r="H91" s="102">
        <v>8.3</v>
      </c>
      <c r="I91" s="102">
        <v>6.5</v>
      </c>
      <c r="J91" s="102">
        <v>2.6</v>
      </c>
      <c r="K91" s="102">
        <v>1.5</v>
      </c>
      <c r="L91" s="102">
        <v>9</v>
      </c>
      <c r="M91" s="102">
        <v>11.4</v>
      </c>
      <c r="N91" s="102">
        <v>15</v>
      </c>
      <c r="O91" s="102">
        <v>26.6</v>
      </c>
      <c r="P91" s="34">
        <v>2.3268</v>
      </c>
      <c r="Q91" s="35">
        <f t="shared" si="5"/>
        <v>274.5624</v>
      </c>
      <c r="R91" s="76"/>
      <c r="S91" s="75"/>
      <c r="U91" s="75"/>
      <c r="V91" s="75"/>
    </row>
    <row r="92" spans="1:22" ht="12.75">
      <c r="A92" s="28">
        <v>87</v>
      </c>
      <c r="B92" s="65" t="s">
        <v>231</v>
      </c>
      <c r="C92" s="102">
        <f t="shared" si="4"/>
        <v>114</v>
      </c>
      <c r="D92" s="102">
        <v>15</v>
      </c>
      <c r="E92" s="102">
        <v>15</v>
      </c>
      <c r="F92" s="102">
        <v>11</v>
      </c>
      <c r="G92" s="102">
        <v>10</v>
      </c>
      <c r="H92" s="102">
        <v>6</v>
      </c>
      <c r="I92" s="102">
        <v>6</v>
      </c>
      <c r="J92" s="102">
        <v>3</v>
      </c>
      <c r="K92" s="102">
        <v>3</v>
      </c>
      <c r="L92" s="102">
        <v>6</v>
      </c>
      <c r="M92" s="102">
        <v>11</v>
      </c>
      <c r="N92" s="102">
        <v>14</v>
      </c>
      <c r="O92" s="102">
        <v>14</v>
      </c>
      <c r="P92" s="34">
        <v>2.3268</v>
      </c>
      <c r="Q92" s="35">
        <f t="shared" si="5"/>
        <v>195.4512</v>
      </c>
      <c r="R92" s="76"/>
      <c r="S92" s="75"/>
      <c r="U92" s="75"/>
      <c r="V92" s="75"/>
    </row>
    <row r="93" spans="1:22" ht="12.75">
      <c r="A93" s="28">
        <v>88</v>
      </c>
      <c r="B93" s="65" t="s">
        <v>240</v>
      </c>
      <c r="C93" s="102">
        <f t="shared" si="4"/>
        <v>82</v>
      </c>
      <c r="D93" s="102">
        <v>10</v>
      </c>
      <c r="E93" s="102">
        <v>9</v>
      </c>
      <c r="F93" s="102">
        <v>8</v>
      </c>
      <c r="G93" s="102">
        <v>7</v>
      </c>
      <c r="H93" s="102">
        <v>4</v>
      </c>
      <c r="I93" s="102">
        <v>4</v>
      </c>
      <c r="J93" s="102">
        <v>3</v>
      </c>
      <c r="K93" s="102">
        <v>3</v>
      </c>
      <c r="L93" s="102">
        <v>6</v>
      </c>
      <c r="M93" s="102">
        <v>8</v>
      </c>
      <c r="N93" s="102">
        <v>10</v>
      </c>
      <c r="O93" s="102">
        <v>10</v>
      </c>
      <c r="P93" s="34">
        <v>2.3268</v>
      </c>
      <c r="Q93" s="35">
        <f t="shared" si="5"/>
        <v>399.51156</v>
      </c>
      <c r="R93" s="76"/>
      <c r="S93" s="75"/>
      <c r="U93" s="75"/>
      <c r="V93" s="75"/>
    </row>
    <row r="94" spans="1:22" ht="12.75">
      <c r="A94" s="28">
        <v>89</v>
      </c>
      <c r="B94" s="65" t="s">
        <v>236</v>
      </c>
      <c r="C94" s="102">
        <f t="shared" si="4"/>
        <v>90</v>
      </c>
      <c r="D94" s="102">
        <v>9</v>
      </c>
      <c r="E94" s="102">
        <v>10</v>
      </c>
      <c r="F94" s="102">
        <v>8</v>
      </c>
      <c r="G94" s="102">
        <v>7</v>
      </c>
      <c r="H94" s="102">
        <v>6</v>
      </c>
      <c r="I94" s="102">
        <v>6</v>
      </c>
      <c r="J94" s="102">
        <v>3</v>
      </c>
      <c r="K94" s="102">
        <v>3</v>
      </c>
      <c r="L94" s="102">
        <v>7</v>
      </c>
      <c r="M94" s="102">
        <v>9</v>
      </c>
      <c r="N94" s="102">
        <v>11</v>
      </c>
      <c r="O94" s="102">
        <v>11</v>
      </c>
      <c r="P94" s="34">
        <v>2.3268</v>
      </c>
      <c r="Q94" s="35">
        <f t="shared" si="5"/>
        <v>265.2552</v>
      </c>
      <c r="R94" s="76"/>
      <c r="S94" s="75"/>
      <c r="U94" s="75"/>
      <c r="V94" s="75"/>
    </row>
    <row r="95" spans="1:22" ht="12.75">
      <c r="A95" s="28">
        <v>90</v>
      </c>
      <c r="B95" s="65" t="s">
        <v>239</v>
      </c>
      <c r="C95" s="102">
        <f t="shared" si="4"/>
        <v>68.3</v>
      </c>
      <c r="D95" s="102">
        <v>7.9</v>
      </c>
      <c r="E95" s="102">
        <v>6.8</v>
      </c>
      <c r="F95" s="102">
        <v>6.7</v>
      </c>
      <c r="G95" s="102">
        <v>6.7</v>
      </c>
      <c r="H95" s="102">
        <v>4</v>
      </c>
      <c r="I95" s="102">
        <v>3.2</v>
      </c>
      <c r="J95" s="102">
        <v>3.2</v>
      </c>
      <c r="K95" s="102">
        <v>2.6</v>
      </c>
      <c r="L95" s="102">
        <v>4</v>
      </c>
      <c r="M95" s="102">
        <v>6.7</v>
      </c>
      <c r="N95" s="102">
        <v>7.9</v>
      </c>
      <c r="O95" s="102">
        <v>8.6</v>
      </c>
      <c r="P95" s="34">
        <v>2.3268</v>
      </c>
      <c r="Q95" s="35">
        <f t="shared" si="5"/>
        <v>190.7976</v>
      </c>
      <c r="R95" s="76"/>
      <c r="S95" s="75"/>
      <c r="U95" s="75"/>
      <c r="V95" s="75"/>
    </row>
    <row r="96" spans="1:22" ht="12.75">
      <c r="A96" s="28">
        <v>91</v>
      </c>
      <c r="B96" s="65" t="s">
        <v>241</v>
      </c>
      <c r="C96" s="102">
        <f t="shared" si="4"/>
        <v>10</v>
      </c>
      <c r="D96" s="102">
        <v>1.1</v>
      </c>
      <c r="E96" s="102">
        <v>1</v>
      </c>
      <c r="F96" s="102">
        <v>1</v>
      </c>
      <c r="G96" s="102">
        <v>0.8</v>
      </c>
      <c r="H96" s="102">
        <v>0.7</v>
      </c>
      <c r="I96" s="102">
        <v>0.5</v>
      </c>
      <c r="J96" s="102">
        <v>0.5</v>
      </c>
      <c r="K96" s="102">
        <v>0.5</v>
      </c>
      <c r="L96" s="102">
        <v>0.8</v>
      </c>
      <c r="M96" s="102">
        <v>1</v>
      </c>
      <c r="N96" s="102">
        <v>1</v>
      </c>
      <c r="O96" s="102">
        <v>1.1</v>
      </c>
      <c r="P96" s="34">
        <v>2.3268</v>
      </c>
      <c r="Q96" s="35">
        <f t="shared" si="5"/>
        <v>209.412</v>
      </c>
      <c r="R96" s="76"/>
      <c r="S96" s="75"/>
      <c r="U96" s="75"/>
      <c r="V96" s="75"/>
    </row>
    <row r="97" spans="1:22" ht="12.75">
      <c r="A97" s="28">
        <v>92</v>
      </c>
      <c r="B97" s="65" t="s">
        <v>158</v>
      </c>
      <c r="C97" s="102">
        <f t="shared" si="4"/>
        <v>31.5</v>
      </c>
      <c r="D97" s="102">
        <v>3</v>
      </c>
      <c r="E97" s="102">
        <v>3.5</v>
      </c>
      <c r="F97" s="102">
        <v>3</v>
      </c>
      <c r="G97" s="102">
        <v>2</v>
      </c>
      <c r="H97" s="102">
        <v>2</v>
      </c>
      <c r="I97" s="102">
        <v>2</v>
      </c>
      <c r="J97" s="102">
        <v>2</v>
      </c>
      <c r="K97" s="102">
        <v>2</v>
      </c>
      <c r="L97" s="102">
        <v>2</v>
      </c>
      <c r="M97" s="102">
        <v>3</v>
      </c>
      <c r="N97" s="102">
        <v>3.5</v>
      </c>
      <c r="O97" s="102">
        <v>3.5</v>
      </c>
      <c r="P97" s="34">
        <v>2.3268</v>
      </c>
      <c r="Q97" s="35">
        <f t="shared" si="5"/>
        <v>158.92043999999999</v>
      </c>
      <c r="R97" s="76"/>
      <c r="S97" s="75"/>
      <c r="U97" s="75"/>
      <c r="V97" s="75"/>
    </row>
    <row r="98" spans="1:22" ht="12.75">
      <c r="A98" s="28">
        <v>93</v>
      </c>
      <c r="B98" s="65" t="s">
        <v>185</v>
      </c>
      <c r="C98" s="102">
        <f t="shared" si="4"/>
        <v>8.250000000000002</v>
      </c>
      <c r="D98" s="102">
        <v>0.8</v>
      </c>
      <c r="E98" s="102">
        <v>0.73</v>
      </c>
      <c r="F98" s="102">
        <v>0.7</v>
      </c>
      <c r="G98" s="102">
        <v>0.64</v>
      </c>
      <c r="H98" s="102">
        <v>0.63</v>
      </c>
      <c r="I98" s="102">
        <v>0.53</v>
      </c>
      <c r="J98" s="102">
        <v>0.51</v>
      </c>
      <c r="K98" s="102">
        <v>0.65</v>
      </c>
      <c r="L98" s="102">
        <v>0.7</v>
      </c>
      <c r="M98" s="102">
        <v>0.73</v>
      </c>
      <c r="N98" s="102">
        <v>0.78</v>
      </c>
      <c r="O98" s="102">
        <v>0.85</v>
      </c>
      <c r="P98" s="34">
        <v>2.3268</v>
      </c>
      <c r="Q98" s="35">
        <f t="shared" si="5"/>
        <v>23.268</v>
      </c>
      <c r="R98" s="76"/>
      <c r="S98" s="75"/>
      <c r="U98" s="75"/>
      <c r="V98" s="75"/>
    </row>
    <row r="99" spans="1:22" ht="12.75">
      <c r="A99" s="28">
        <v>94</v>
      </c>
      <c r="B99" s="65" t="s">
        <v>166</v>
      </c>
      <c r="C99" s="102">
        <f>D99+E99+F99+G99+H99+I99+J99+K99+L99+M99+N99+O99</f>
        <v>97.10000000000001</v>
      </c>
      <c r="D99" s="102">
        <v>11</v>
      </c>
      <c r="E99" s="102">
        <v>11.1</v>
      </c>
      <c r="F99" s="102">
        <v>8.3</v>
      </c>
      <c r="G99" s="102">
        <v>6.9</v>
      </c>
      <c r="H99" s="102">
        <v>6.6</v>
      </c>
      <c r="I99" s="102">
        <v>6.5</v>
      </c>
      <c r="J99" s="102">
        <v>6.2</v>
      </c>
      <c r="K99" s="102">
        <v>6.9</v>
      </c>
      <c r="L99" s="102">
        <v>6.8</v>
      </c>
      <c r="M99" s="102">
        <v>7</v>
      </c>
      <c r="N99" s="102">
        <v>8.8</v>
      </c>
      <c r="O99" s="102">
        <v>11</v>
      </c>
      <c r="P99" s="34">
        <v>2.3268</v>
      </c>
      <c r="Q99" s="35">
        <f t="shared" si="5"/>
        <v>73.2942</v>
      </c>
      <c r="R99" s="76"/>
      <c r="S99" s="75"/>
      <c r="U99" s="75"/>
      <c r="V99" s="75"/>
    </row>
    <row r="100" spans="1:22" ht="12.75">
      <c r="A100" s="28">
        <v>95</v>
      </c>
      <c r="B100" s="65" t="s">
        <v>167</v>
      </c>
      <c r="C100" s="102">
        <f t="shared" si="4"/>
        <v>66</v>
      </c>
      <c r="D100" s="102">
        <v>7.5</v>
      </c>
      <c r="E100" s="102">
        <v>6.5</v>
      </c>
      <c r="F100" s="102">
        <v>6</v>
      </c>
      <c r="G100" s="102">
        <v>5.8</v>
      </c>
      <c r="H100" s="102">
        <v>5</v>
      </c>
      <c r="I100" s="102">
        <v>4</v>
      </c>
      <c r="J100" s="102">
        <v>3.5</v>
      </c>
      <c r="K100" s="102">
        <v>3.5</v>
      </c>
      <c r="L100" s="102">
        <v>4.5</v>
      </c>
      <c r="M100" s="102">
        <v>5.4</v>
      </c>
      <c r="N100" s="102">
        <v>6.6</v>
      </c>
      <c r="O100" s="102">
        <v>7.7</v>
      </c>
      <c r="P100" s="34"/>
      <c r="Q100" s="35"/>
      <c r="R100" s="76"/>
      <c r="S100" s="75"/>
      <c r="U100" s="75"/>
      <c r="V100" s="75"/>
    </row>
    <row r="101" spans="1:22" ht="12.75">
      <c r="A101" s="28">
        <v>96</v>
      </c>
      <c r="B101" s="65" t="s">
        <v>170</v>
      </c>
      <c r="C101" s="102">
        <f t="shared" si="4"/>
        <v>56.10000000000001</v>
      </c>
      <c r="D101" s="102">
        <v>6.3</v>
      </c>
      <c r="E101" s="102">
        <v>6.3</v>
      </c>
      <c r="F101" s="102">
        <v>5.2</v>
      </c>
      <c r="G101" s="102">
        <v>4.2</v>
      </c>
      <c r="H101" s="102">
        <v>4.2</v>
      </c>
      <c r="I101" s="102">
        <v>3.8</v>
      </c>
      <c r="J101" s="102">
        <v>2.7</v>
      </c>
      <c r="K101" s="102">
        <v>2.7</v>
      </c>
      <c r="L101" s="102">
        <v>4.5</v>
      </c>
      <c r="M101" s="102">
        <v>4.7</v>
      </c>
      <c r="N101" s="102">
        <v>5.2</v>
      </c>
      <c r="O101" s="102">
        <v>6.3</v>
      </c>
      <c r="P101" s="34"/>
      <c r="Q101" s="35"/>
      <c r="R101" s="76"/>
      <c r="S101" s="75"/>
      <c r="U101" s="75"/>
      <c r="V101" s="75"/>
    </row>
    <row r="102" spans="1:22" ht="25.5">
      <c r="A102" s="28">
        <v>97</v>
      </c>
      <c r="B102" s="67" t="s">
        <v>216</v>
      </c>
      <c r="C102" s="102">
        <f t="shared" si="4"/>
        <v>212.2</v>
      </c>
      <c r="D102" s="102">
        <v>30.2</v>
      </c>
      <c r="E102" s="102">
        <v>23.2</v>
      </c>
      <c r="F102" s="102">
        <v>18.6</v>
      </c>
      <c r="G102" s="102">
        <v>10.8</v>
      </c>
      <c r="H102" s="102">
        <v>8.2</v>
      </c>
      <c r="I102" s="102">
        <v>7.6</v>
      </c>
      <c r="J102" s="102">
        <v>7.4</v>
      </c>
      <c r="K102" s="102">
        <v>9.3</v>
      </c>
      <c r="L102" s="102">
        <v>13.2</v>
      </c>
      <c r="M102" s="102">
        <v>23.2</v>
      </c>
      <c r="N102" s="102">
        <v>28</v>
      </c>
      <c r="O102" s="102">
        <v>32.5</v>
      </c>
      <c r="P102" s="34"/>
      <c r="Q102" s="35"/>
      <c r="R102" s="76"/>
      <c r="S102" s="75"/>
      <c r="U102" s="75"/>
      <c r="V102" s="75"/>
    </row>
    <row r="103" spans="1:22" ht="12.75">
      <c r="A103" s="28">
        <v>98</v>
      </c>
      <c r="B103" s="79" t="s">
        <v>308</v>
      </c>
      <c r="C103" s="103">
        <f t="shared" si="4"/>
        <v>2.54</v>
      </c>
      <c r="D103" s="102">
        <v>0</v>
      </c>
      <c r="E103" s="102">
        <v>0</v>
      </c>
      <c r="F103" s="102">
        <v>0</v>
      </c>
      <c r="G103" s="102">
        <v>0</v>
      </c>
      <c r="H103" s="103">
        <v>0.15</v>
      </c>
      <c r="I103" s="103">
        <v>0.18</v>
      </c>
      <c r="J103" s="103">
        <v>0.23</v>
      </c>
      <c r="K103" s="103">
        <v>0.26</v>
      </c>
      <c r="L103" s="103">
        <v>0.4</v>
      </c>
      <c r="M103" s="103">
        <v>0.32</v>
      </c>
      <c r="N103" s="103">
        <v>0.6</v>
      </c>
      <c r="O103" s="103">
        <v>0.4</v>
      </c>
      <c r="P103" s="34"/>
      <c r="Q103" s="35"/>
      <c r="R103" s="76"/>
      <c r="S103" s="75"/>
      <c r="U103" s="75"/>
      <c r="V103" s="75"/>
    </row>
    <row r="104" spans="1:22" ht="25.5">
      <c r="A104" s="28">
        <v>99</v>
      </c>
      <c r="B104" s="67" t="s">
        <v>307</v>
      </c>
      <c r="C104" s="102">
        <f t="shared" si="4"/>
        <v>54</v>
      </c>
      <c r="D104" s="102">
        <v>5.4</v>
      </c>
      <c r="E104" s="102">
        <v>5.2</v>
      </c>
      <c r="F104" s="102">
        <v>4.6</v>
      </c>
      <c r="G104" s="102">
        <v>4</v>
      </c>
      <c r="H104" s="102">
        <v>3.5</v>
      </c>
      <c r="I104" s="102">
        <v>4</v>
      </c>
      <c r="J104" s="102">
        <v>3</v>
      </c>
      <c r="K104" s="102">
        <v>3</v>
      </c>
      <c r="L104" s="102">
        <v>3.5</v>
      </c>
      <c r="M104" s="102">
        <v>4.8</v>
      </c>
      <c r="N104" s="102">
        <v>5.8</v>
      </c>
      <c r="O104" s="102">
        <v>7.2</v>
      </c>
      <c r="P104" s="34"/>
      <c r="Q104" s="35"/>
      <c r="R104" s="76"/>
      <c r="S104" s="75"/>
      <c r="U104" s="75"/>
      <c r="V104" s="75"/>
    </row>
    <row r="105" spans="1:22" ht="12.75">
      <c r="A105" s="27"/>
      <c r="B105" s="32" t="s">
        <v>132</v>
      </c>
      <c r="C105" s="101">
        <f t="shared" si="3"/>
        <v>6946.225</v>
      </c>
      <c r="D105" s="101">
        <f aca="true" t="shared" si="6" ref="D105:O105">SUM(D8:D104)</f>
        <v>906.2700000000001</v>
      </c>
      <c r="E105" s="101">
        <f t="shared" si="6"/>
        <v>806.5</v>
      </c>
      <c r="F105" s="101">
        <f t="shared" si="6"/>
        <v>657.4600000000003</v>
      </c>
      <c r="G105" s="101">
        <f t="shared" si="6"/>
        <v>541.75</v>
      </c>
      <c r="H105" s="101">
        <f t="shared" si="6"/>
        <v>404.7499999999999</v>
      </c>
      <c r="I105" s="101">
        <f t="shared" si="6"/>
        <v>353.92999999999995</v>
      </c>
      <c r="J105" s="101">
        <f t="shared" si="6"/>
        <v>273.53</v>
      </c>
      <c r="K105" s="101">
        <f t="shared" si="6"/>
        <v>285.27</v>
      </c>
      <c r="L105" s="101">
        <f t="shared" si="6"/>
        <v>450.0849999999999</v>
      </c>
      <c r="M105" s="101">
        <f t="shared" si="6"/>
        <v>632.4600000000002</v>
      </c>
      <c r="N105" s="101">
        <f t="shared" si="6"/>
        <v>735.8399999999996</v>
      </c>
      <c r="O105" s="101">
        <f t="shared" si="6"/>
        <v>898.3800000000002</v>
      </c>
      <c r="P105" s="34"/>
      <c r="Q105" s="35"/>
      <c r="R105" s="76"/>
      <c r="S105" s="75"/>
      <c r="U105" s="75"/>
      <c r="V105" s="75"/>
    </row>
    <row r="106" spans="16:17" ht="12.75">
      <c r="P106" s="34"/>
      <c r="Q106" s="35"/>
    </row>
    <row r="107" spans="16:17" ht="12" customHeight="1">
      <c r="P107" s="34">
        <v>2.3268</v>
      </c>
      <c r="Q107" s="35">
        <f>P107*C105</f>
        <v>16162.476330000001</v>
      </c>
    </row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</sheetData>
  <mergeCells count="20">
    <mergeCell ref="I2:O2"/>
    <mergeCell ref="N6:N7"/>
    <mergeCell ref="G6:G7"/>
    <mergeCell ref="H6:H7"/>
    <mergeCell ref="I6:I7"/>
    <mergeCell ref="J6:J7"/>
    <mergeCell ref="D6:D7"/>
    <mergeCell ref="K6:K7"/>
    <mergeCell ref="L6:L7"/>
    <mergeCell ref="M6:M7"/>
    <mergeCell ref="J1:Z1"/>
    <mergeCell ref="J3:Z3"/>
    <mergeCell ref="A4:O4"/>
    <mergeCell ref="A5:A7"/>
    <mergeCell ref="B5:B7"/>
    <mergeCell ref="C5:C7"/>
    <mergeCell ref="E6:E7"/>
    <mergeCell ref="F6:F7"/>
    <mergeCell ref="O6:O7"/>
    <mergeCell ref="D5:O5"/>
  </mergeCells>
  <printOptions/>
  <pageMargins left="0.3937007874015748" right="0.3937007874015748" top="0.5905511811023623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05"/>
  <sheetViews>
    <sheetView workbookViewId="0" topLeftCell="A1">
      <pane ySplit="4" topLeftCell="BM5" activePane="bottomLeft" state="frozen"/>
      <selection pane="topLeft" activeCell="A1" sqref="A1"/>
      <selection pane="bottomLeft" activeCell="A6" sqref="A6:Q6"/>
    </sheetView>
  </sheetViews>
  <sheetFormatPr defaultColWidth="9.00390625" defaultRowHeight="12.75"/>
  <cols>
    <col min="1" max="1" width="3.125" style="4" customWidth="1"/>
    <col min="2" max="2" width="24.875" style="4" customWidth="1"/>
    <col min="3" max="3" width="14.75390625" style="4" customWidth="1"/>
    <col min="4" max="4" width="10.625" style="4" customWidth="1"/>
    <col min="5" max="5" width="6.625" style="4" customWidth="1"/>
    <col min="6" max="6" width="5.875" style="4" customWidth="1"/>
    <col min="7" max="7" width="6.25390625" style="6" customWidth="1"/>
    <col min="8" max="8" width="6.00390625" style="6" customWidth="1"/>
    <col min="9" max="9" width="5.625" style="6" customWidth="1"/>
    <col min="10" max="10" width="5.375" style="6" customWidth="1"/>
    <col min="11" max="11" width="5.75390625" style="6" customWidth="1"/>
    <col min="12" max="12" width="5.625" style="6" customWidth="1"/>
    <col min="13" max="13" width="5.875" style="6" customWidth="1"/>
    <col min="14" max="14" width="5.75390625" style="6" customWidth="1"/>
    <col min="15" max="16" width="5.375" style="6" customWidth="1"/>
    <col min="17" max="17" width="5.75390625" style="6" customWidth="1"/>
    <col min="18" max="23" width="11.125" style="6" hidden="1" customWidth="1"/>
    <col min="24" max="31" width="11.125" style="6" customWidth="1"/>
    <col min="32" max="16384" width="9.125" style="4" customWidth="1"/>
  </cols>
  <sheetData>
    <row r="1" spans="11:28" ht="12.75"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</row>
    <row r="2" spans="11:28" ht="12.75"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</row>
    <row r="3" ht="11.25" hidden="1"/>
    <row r="4" spans="1:17" ht="14.25" customHeight="1">
      <c r="A4" s="141" t="s">
        <v>210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</row>
    <row r="5" spans="1:17" ht="14.25" customHeight="1">
      <c r="A5" s="138" t="s">
        <v>390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</row>
    <row r="6" spans="1:17" ht="37.5" customHeight="1">
      <c r="A6" s="128" t="s">
        <v>302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31"/>
    </row>
    <row r="7" spans="1:31" ht="11.25" customHeight="1">
      <c r="A7" s="120" t="s">
        <v>0</v>
      </c>
      <c r="B7" s="121" t="s">
        <v>45</v>
      </c>
      <c r="C7" s="120" t="s">
        <v>1</v>
      </c>
      <c r="D7" s="112" t="s">
        <v>39</v>
      </c>
      <c r="E7" s="116" t="s">
        <v>44</v>
      </c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ht="33.75" customHeight="1">
      <c r="A8" s="120"/>
      <c r="B8" s="121"/>
      <c r="C8" s="120"/>
      <c r="D8" s="113"/>
      <c r="E8" s="112" t="s">
        <v>163</v>
      </c>
      <c r="F8" s="112" t="s">
        <v>71</v>
      </c>
      <c r="G8" s="112" t="s">
        <v>72</v>
      </c>
      <c r="H8" s="142" t="s">
        <v>40</v>
      </c>
      <c r="I8" s="139" t="s">
        <v>73</v>
      </c>
      <c r="J8" s="139" t="s">
        <v>41</v>
      </c>
      <c r="K8" s="139" t="s">
        <v>42</v>
      </c>
      <c r="L8" s="139" t="s">
        <v>43</v>
      </c>
      <c r="M8" s="139" t="s">
        <v>74</v>
      </c>
      <c r="N8" s="139" t="s">
        <v>75</v>
      </c>
      <c r="O8" s="139" t="s">
        <v>76</v>
      </c>
      <c r="P8" s="139" t="s">
        <v>77</v>
      </c>
      <c r="Q8" s="139" t="s">
        <v>78</v>
      </c>
      <c r="R8" s="3" t="s">
        <v>135</v>
      </c>
      <c r="S8" s="33" t="s">
        <v>137</v>
      </c>
      <c r="T8" s="3" t="s">
        <v>138</v>
      </c>
      <c r="U8" s="3" t="s">
        <v>139</v>
      </c>
      <c r="V8" s="3" t="s">
        <v>140</v>
      </c>
      <c r="W8" s="3" t="s">
        <v>179</v>
      </c>
      <c r="X8" s="7"/>
      <c r="Y8" s="7"/>
      <c r="Z8" s="7"/>
      <c r="AA8" s="7"/>
      <c r="AB8" s="7"/>
      <c r="AC8" s="7"/>
      <c r="AD8" s="7"/>
      <c r="AE8" s="7"/>
    </row>
    <row r="9" spans="1:31" ht="11.25">
      <c r="A9" s="120"/>
      <c r="B9" s="121"/>
      <c r="C9" s="120"/>
      <c r="D9" s="114"/>
      <c r="E9" s="114"/>
      <c r="F9" s="114"/>
      <c r="G9" s="114"/>
      <c r="H9" s="143"/>
      <c r="I9" s="140"/>
      <c r="J9" s="140"/>
      <c r="K9" s="140"/>
      <c r="L9" s="140"/>
      <c r="M9" s="140"/>
      <c r="N9" s="140"/>
      <c r="O9" s="140"/>
      <c r="P9" s="140"/>
      <c r="Q9" s="140"/>
      <c r="R9" s="5"/>
      <c r="S9" s="17"/>
      <c r="T9" s="5"/>
      <c r="U9" s="5"/>
      <c r="V9" s="5"/>
      <c r="W9" s="5"/>
      <c r="X9" s="8"/>
      <c r="Y9" s="8"/>
      <c r="Z9" s="8"/>
      <c r="AA9" s="8"/>
      <c r="AB9" s="8"/>
      <c r="AC9" s="8"/>
      <c r="AD9" s="8"/>
      <c r="AE9" s="8"/>
    </row>
    <row r="10" spans="1:29" ht="22.5">
      <c r="A10" s="3">
        <v>1</v>
      </c>
      <c r="B10" s="10" t="s">
        <v>47</v>
      </c>
      <c r="C10" s="10" t="s">
        <v>2</v>
      </c>
      <c r="D10" s="81" t="s">
        <v>310</v>
      </c>
      <c r="E10" s="14">
        <f aca="true" t="shared" si="0" ref="E10:E65">F10+G10+H10+I10+J10+K10+L10+M10+N10+O10+P10+Q10</f>
        <v>21.450000000000003</v>
      </c>
      <c r="F10" s="14">
        <v>1.78</v>
      </c>
      <c r="G10" s="14">
        <f>F10</f>
        <v>1.78</v>
      </c>
      <c r="H10" s="14">
        <f>G10</f>
        <v>1.78</v>
      </c>
      <c r="I10" s="14">
        <f aca="true" t="shared" si="1" ref="I10:P10">H10</f>
        <v>1.78</v>
      </c>
      <c r="J10" s="14">
        <f t="shared" si="1"/>
        <v>1.78</v>
      </c>
      <c r="K10" s="14">
        <v>1.78</v>
      </c>
      <c r="L10" s="14">
        <f t="shared" si="1"/>
        <v>1.78</v>
      </c>
      <c r="M10" s="14">
        <f t="shared" si="1"/>
        <v>1.78</v>
      </c>
      <c r="N10" s="14">
        <v>1.78</v>
      </c>
      <c r="O10" s="14">
        <v>1.78</v>
      </c>
      <c r="P10" s="14">
        <f t="shared" si="1"/>
        <v>1.78</v>
      </c>
      <c r="Q10" s="14">
        <v>1.87</v>
      </c>
      <c r="R10" s="38">
        <v>1297.81</v>
      </c>
      <c r="S10" s="44">
        <f aca="true" t="shared" si="2" ref="S10:S45">R10*E10/1000</f>
        <v>27.838024500000003</v>
      </c>
      <c r="T10" s="38"/>
      <c r="U10" s="38"/>
      <c r="V10" s="38">
        <f>S10</f>
        <v>27.838024500000003</v>
      </c>
      <c r="W10" s="38"/>
      <c r="X10" s="77"/>
      <c r="Y10" s="77"/>
      <c r="Z10" s="77"/>
      <c r="AA10" s="77"/>
      <c r="AB10" s="77"/>
      <c r="AC10" s="77"/>
    </row>
    <row r="11" spans="1:29" ht="23.25" customHeight="1">
      <c r="A11" s="21"/>
      <c r="B11" s="21" t="s">
        <v>48</v>
      </c>
      <c r="C11" s="10" t="s">
        <v>312</v>
      </c>
      <c r="D11" s="80" t="s">
        <v>245</v>
      </c>
      <c r="E11" s="14">
        <f t="shared" si="0"/>
        <v>198.08</v>
      </c>
      <c r="F11" s="14">
        <v>16.51</v>
      </c>
      <c r="G11" s="14">
        <f>F11</f>
        <v>16.51</v>
      </c>
      <c r="H11" s="14">
        <f>G11</f>
        <v>16.51</v>
      </c>
      <c r="I11" s="14">
        <f>H11</f>
        <v>16.51</v>
      </c>
      <c r="J11" s="14">
        <f>I11</f>
        <v>16.51</v>
      </c>
      <c r="K11" s="14">
        <f aca="true" t="shared" si="3" ref="K11:P11">J11</f>
        <v>16.51</v>
      </c>
      <c r="L11" s="14">
        <f t="shared" si="3"/>
        <v>16.51</v>
      </c>
      <c r="M11" s="14">
        <v>16.5</v>
      </c>
      <c r="N11" s="14">
        <f t="shared" si="3"/>
        <v>16.5</v>
      </c>
      <c r="O11" s="14">
        <f t="shared" si="3"/>
        <v>16.5</v>
      </c>
      <c r="P11" s="15">
        <f t="shared" si="3"/>
        <v>16.5</v>
      </c>
      <c r="Q11" s="15">
        <v>16.51</v>
      </c>
      <c r="R11" s="38">
        <v>1297.81</v>
      </c>
      <c r="S11" s="44">
        <f t="shared" si="2"/>
        <v>257.0702048</v>
      </c>
      <c r="T11" s="38"/>
      <c r="U11" s="38"/>
      <c r="V11" s="38">
        <f aca="true" t="shared" si="4" ref="V11:V62">S11</f>
        <v>257.0702048</v>
      </c>
      <c r="W11" s="38"/>
      <c r="X11" s="77"/>
      <c r="Y11" s="77"/>
      <c r="Z11" s="77"/>
      <c r="AA11" s="77"/>
      <c r="AB11" s="77"/>
      <c r="AC11" s="77"/>
    </row>
    <row r="12" spans="1:29" ht="22.5">
      <c r="A12" s="23">
        <v>3</v>
      </c>
      <c r="B12" s="112" t="s">
        <v>49</v>
      </c>
      <c r="C12" s="10" t="s">
        <v>3</v>
      </c>
      <c r="D12" s="81" t="s">
        <v>310</v>
      </c>
      <c r="E12" s="14">
        <v>56.42</v>
      </c>
      <c r="F12" s="14">
        <v>4.7</v>
      </c>
      <c r="G12" s="14">
        <v>4.7</v>
      </c>
      <c r="H12" s="14">
        <v>4.7</v>
      </c>
      <c r="I12" s="14">
        <v>4.7</v>
      </c>
      <c r="J12" s="14">
        <v>4.7</v>
      </c>
      <c r="K12" s="14">
        <v>4.7</v>
      </c>
      <c r="L12" s="14">
        <v>4.7</v>
      </c>
      <c r="M12" s="14">
        <v>4.7</v>
      </c>
      <c r="N12" s="14">
        <v>4.7</v>
      </c>
      <c r="O12" s="14">
        <v>4.7</v>
      </c>
      <c r="P12" s="14">
        <v>4.7</v>
      </c>
      <c r="Q12" s="14">
        <v>4.72</v>
      </c>
      <c r="R12" s="38">
        <v>1297.81</v>
      </c>
      <c r="S12" s="44">
        <f t="shared" si="2"/>
        <v>73.2224402</v>
      </c>
      <c r="T12" s="38"/>
      <c r="U12" s="38"/>
      <c r="V12" s="38">
        <f t="shared" si="4"/>
        <v>73.2224402</v>
      </c>
      <c r="W12" s="38"/>
      <c r="X12" s="77"/>
      <c r="Y12" s="77"/>
      <c r="Z12" s="77"/>
      <c r="AA12" s="77"/>
      <c r="AB12" s="77"/>
      <c r="AC12" s="77"/>
    </row>
    <row r="13" spans="1:29" ht="11.25">
      <c r="A13" s="11"/>
      <c r="B13" s="113"/>
      <c r="C13" s="10" t="s">
        <v>2</v>
      </c>
      <c r="D13" s="81" t="s">
        <v>310</v>
      </c>
      <c r="E13" s="14">
        <f t="shared" si="0"/>
        <v>223.71999999999997</v>
      </c>
      <c r="F13" s="14">
        <v>18.64</v>
      </c>
      <c r="G13" s="14">
        <f>F13</f>
        <v>18.64</v>
      </c>
      <c r="H13" s="14">
        <v>18.64</v>
      </c>
      <c r="I13" s="14">
        <v>18.64</v>
      </c>
      <c r="J13" s="14">
        <f aca="true" t="shared" si="5" ref="J13:P13">I13</f>
        <v>18.64</v>
      </c>
      <c r="K13" s="14">
        <v>18.64</v>
      </c>
      <c r="L13" s="14">
        <v>18.64</v>
      </c>
      <c r="M13" s="14">
        <f t="shared" si="5"/>
        <v>18.64</v>
      </c>
      <c r="N13" s="14">
        <v>18.64</v>
      </c>
      <c r="O13" s="14">
        <f t="shared" si="5"/>
        <v>18.64</v>
      </c>
      <c r="P13" s="15">
        <f t="shared" si="5"/>
        <v>18.64</v>
      </c>
      <c r="Q13" s="15">
        <v>18.68</v>
      </c>
      <c r="R13" s="38">
        <v>1297.81</v>
      </c>
      <c r="S13" s="44">
        <f t="shared" si="2"/>
        <v>290.3460532</v>
      </c>
      <c r="T13" s="38"/>
      <c r="U13" s="38"/>
      <c r="V13" s="38">
        <f t="shared" si="4"/>
        <v>290.3460532</v>
      </c>
      <c r="W13" s="38"/>
      <c r="X13" s="77"/>
      <c r="Y13" s="77"/>
      <c r="Z13" s="77"/>
      <c r="AA13" s="77"/>
      <c r="AB13" s="77"/>
      <c r="AC13" s="77"/>
    </row>
    <row r="14" spans="1:29" ht="22.5">
      <c r="A14" s="21"/>
      <c r="B14" s="114"/>
      <c r="C14" s="10" t="s">
        <v>36</v>
      </c>
      <c r="D14" s="81" t="s">
        <v>310</v>
      </c>
      <c r="E14" s="14">
        <f t="shared" si="0"/>
        <v>213.87999999999994</v>
      </c>
      <c r="F14" s="14">
        <v>17.82</v>
      </c>
      <c r="G14" s="14">
        <f>F14</f>
        <v>17.82</v>
      </c>
      <c r="H14" s="14">
        <f>G14</f>
        <v>17.82</v>
      </c>
      <c r="I14" s="14">
        <f>H14</f>
        <v>17.82</v>
      </c>
      <c r="J14" s="14">
        <f>I14</f>
        <v>17.82</v>
      </c>
      <c r="K14" s="14">
        <f>J14</f>
        <v>17.82</v>
      </c>
      <c r="L14" s="14">
        <v>17.82</v>
      </c>
      <c r="M14" s="14">
        <f>L14</f>
        <v>17.82</v>
      </c>
      <c r="N14" s="14">
        <v>17.82</v>
      </c>
      <c r="O14" s="14">
        <v>17.82</v>
      </c>
      <c r="P14" s="15">
        <v>17.82</v>
      </c>
      <c r="Q14" s="15">
        <v>17.86</v>
      </c>
      <c r="R14" s="38">
        <v>1297.81</v>
      </c>
      <c r="S14" s="44">
        <f t="shared" si="2"/>
        <v>277.57560279999996</v>
      </c>
      <c r="T14" s="38"/>
      <c r="U14" s="38"/>
      <c r="V14" s="38">
        <f t="shared" si="4"/>
        <v>277.57560279999996</v>
      </c>
      <c r="W14" s="38"/>
      <c r="X14" s="77"/>
      <c r="Y14" s="77"/>
      <c r="Z14" s="77"/>
      <c r="AA14" s="77"/>
      <c r="AB14" s="77"/>
      <c r="AC14" s="77"/>
    </row>
    <row r="15" spans="1:29" ht="22.5">
      <c r="A15" s="23">
        <v>6</v>
      </c>
      <c r="B15" s="112" t="s">
        <v>50</v>
      </c>
      <c r="C15" s="10" t="s">
        <v>3</v>
      </c>
      <c r="D15" s="81" t="s">
        <v>310</v>
      </c>
      <c r="E15" s="14">
        <f t="shared" si="0"/>
        <v>62.669999999999995</v>
      </c>
      <c r="F15" s="14">
        <v>5.22</v>
      </c>
      <c r="G15" s="14">
        <v>5.22</v>
      </c>
      <c r="H15" s="14">
        <v>5.22</v>
      </c>
      <c r="I15" s="14">
        <v>5.22</v>
      </c>
      <c r="J15" s="14">
        <v>5.22</v>
      </c>
      <c r="K15" s="14">
        <v>5.22</v>
      </c>
      <c r="L15" s="14">
        <v>5.22</v>
      </c>
      <c r="M15" s="14">
        <v>5.22</v>
      </c>
      <c r="N15" s="14">
        <v>5.22</v>
      </c>
      <c r="O15" s="14">
        <v>5.22</v>
      </c>
      <c r="P15" s="14">
        <v>5.22</v>
      </c>
      <c r="Q15" s="15">
        <v>5.25</v>
      </c>
      <c r="R15" s="38">
        <v>1297.81</v>
      </c>
      <c r="S15" s="44">
        <f t="shared" si="2"/>
        <v>81.33375269999998</v>
      </c>
      <c r="T15" s="38"/>
      <c r="U15" s="38"/>
      <c r="V15" s="38">
        <f t="shared" si="4"/>
        <v>81.33375269999998</v>
      </c>
      <c r="W15" s="38"/>
      <c r="X15" s="77"/>
      <c r="Y15" s="77"/>
      <c r="Z15" s="77"/>
      <c r="AA15" s="77"/>
      <c r="AB15" s="77"/>
      <c r="AC15" s="77"/>
    </row>
    <row r="16" spans="1:29" ht="22.5">
      <c r="A16" s="21"/>
      <c r="B16" s="114"/>
      <c r="C16" s="10" t="s">
        <v>37</v>
      </c>
      <c r="D16" s="81" t="s">
        <v>310</v>
      </c>
      <c r="E16" s="14">
        <f t="shared" si="0"/>
        <v>135.77999999999997</v>
      </c>
      <c r="F16" s="14">
        <v>11.32</v>
      </c>
      <c r="G16" s="14">
        <v>11.32</v>
      </c>
      <c r="H16" s="14">
        <v>11.32</v>
      </c>
      <c r="I16" s="14">
        <v>11.32</v>
      </c>
      <c r="J16" s="14">
        <v>11.32</v>
      </c>
      <c r="K16" s="14">
        <v>11.32</v>
      </c>
      <c r="L16" s="14">
        <v>11.32</v>
      </c>
      <c r="M16" s="14">
        <v>11.32</v>
      </c>
      <c r="N16" s="14">
        <v>11.32</v>
      </c>
      <c r="O16" s="14">
        <v>11.32</v>
      </c>
      <c r="P16" s="14">
        <v>11.32</v>
      </c>
      <c r="Q16" s="15">
        <v>11.26</v>
      </c>
      <c r="R16" s="38">
        <v>1297.81</v>
      </c>
      <c r="S16" s="44">
        <f t="shared" si="2"/>
        <v>176.21664179999996</v>
      </c>
      <c r="T16" s="38"/>
      <c r="U16" s="38"/>
      <c r="V16" s="38">
        <f t="shared" si="4"/>
        <v>176.21664179999996</v>
      </c>
      <c r="W16" s="38"/>
      <c r="X16" s="77"/>
      <c r="Y16" s="77"/>
      <c r="Z16" s="77"/>
      <c r="AA16" s="77"/>
      <c r="AB16" s="77"/>
      <c r="AC16" s="77"/>
    </row>
    <row r="17" spans="1:29" ht="12.75" customHeight="1">
      <c r="A17" s="112">
        <v>4</v>
      </c>
      <c r="B17" s="112" t="s">
        <v>51</v>
      </c>
      <c r="C17" s="10" t="s">
        <v>144</v>
      </c>
      <c r="D17" s="81" t="s">
        <v>310</v>
      </c>
      <c r="E17" s="14">
        <f t="shared" si="0"/>
        <v>60.89999999999999</v>
      </c>
      <c r="F17" s="14">
        <v>5.08</v>
      </c>
      <c r="G17" s="14">
        <f>F17</f>
        <v>5.08</v>
      </c>
      <c r="H17" s="14">
        <f>G17</f>
        <v>5.08</v>
      </c>
      <c r="I17" s="14">
        <f>H17</f>
        <v>5.08</v>
      </c>
      <c r="J17" s="14">
        <f>I17</f>
        <v>5.08</v>
      </c>
      <c r="K17" s="14">
        <f>J17</f>
        <v>5.08</v>
      </c>
      <c r="L17" s="14">
        <v>5.08</v>
      </c>
      <c r="M17" s="14">
        <f>L17</f>
        <v>5.08</v>
      </c>
      <c r="N17" s="14">
        <f>M17</f>
        <v>5.08</v>
      </c>
      <c r="O17" s="14">
        <f>N17</f>
        <v>5.08</v>
      </c>
      <c r="P17" s="15">
        <f>O17</f>
        <v>5.08</v>
      </c>
      <c r="Q17" s="15">
        <v>5.02</v>
      </c>
      <c r="R17" s="38">
        <v>1297.81</v>
      </c>
      <c r="S17" s="44">
        <f t="shared" si="2"/>
        <v>79.03662899999999</v>
      </c>
      <c r="T17" s="38"/>
      <c r="U17" s="38"/>
      <c r="V17" s="38">
        <f t="shared" si="4"/>
        <v>79.03662899999999</v>
      </c>
      <c r="W17" s="38"/>
      <c r="X17" s="77"/>
      <c r="Y17" s="77"/>
      <c r="Z17" s="77"/>
      <c r="AA17" s="77"/>
      <c r="AB17" s="77"/>
      <c r="AC17" s="77"/>
    </row>
    <row r="18" spans="1:29" ht="31.5" customHeight="1">
      <c r="A18" s="113"/>
      <c r="B18" s="113"/>
      <c r="C18" s="10" t="s">
        <v>266</v>
      </c>
      <c r="D18" s="81" t="s">
        <v>310</v>
      </c>
      <c r="E18" s="14">
        <f t="shared" si="0"/>
        <v>282.6500000000001</v>
      </c>
      <c r="F18" s="14">
        <v>23.55</v>
      </c>
      <c r="G18" s="14">
        <v>23.55</v>
      </c>
      <c r="H18" s="14">
        <v>23.55</v>
      </c>
      <c r="I18" s="14">
        <v>23.55</v>
      </c>
      <c r="J18" s="14">
        <v>23.55</v>
      </c>
      <c r="K18" s="14">
        <v>23.55</v>
      </c>
      <c r="L18" s="14">
        <v>23.55</v>
      </c>
      <c r="M18" s="14">
        <v>23.55</v>
      </c>
      <c r="N18" s="14">
        <v>23.55</v>
      </c>
      <c r="O18" s="14">
        <v>23.55</v>
      </c>
      <c r="P18" s="14">
        <v>23.55</v>
      </c>
      <c r="Q18" s="15">
        <v>23.6</v>
      </c>
      <c r="R18" s="38">
        <v>1297.81</v>
      </c>
      <c r="S18" s="44">
        <f t="shared" si="2"/>
        <v>366.82599650000014</v>
      </c>
      <c r="T18" s="38"/>
      <c r="U18" s="38"/>
      <c r="V18" s="38">
        <f t="shared" si="4"/>
        <v>366.82599650000014</v>
      </c>
      <c r="W18" s="38"/>
      <c r="X18" s="77"/>
      <c r="Y18" s="77"/>
      <c r="Z18" s="77"/>
      <c r="AA18" s="77"/>
      <c r="AB18" s="77"/>
      <c r="AC18" s="77"/>
    </row>
    <row r="19" spans="1:29" ht="22.5">
      <c r="A19" s="113"/>
      <c r="B19" s="113"/>
      <c r="C19" s="10" t="s">
        <v>4</v>
      </c>
      <c r="D19" s="81" t="s">
        <v>310</v>
      </c>
      <c r="E19" s="14">
        <f t="shared" si="0"/>
        <v>134.76000000000002</v>
      </c>
      <c r="F19" s="14">
        <v>11.23</v>
      </c>
      <c r="G19" s="14">
        <v>11.23</v>
      </c>
      <c r="H19" s="14">
        <v>11.23</v>
      </c>
      <c r="I19" s="14">
        <v>11.23</v>
      </c>
      <c r="J19" s="14">
        <v>11.23</v>
      </c>
      <c r="K19" s="14">
        <v>11.23</v>
      </c>
      <c r="L19" s="14">
        <v>11.23</v>
      </c>
      <c r="M19" s="14">
        <v>11.23</v>
      </c>
      <c r="N19" s="14">
        <v>11.23</v>
      </c>
      <c r="O19" s="14">
        <v>11.23</v>
      </c>
      <c r="P19" s="14">
        <v>11.23</v>
      </c>
      <c r="Q19" s="14">
        <v>11.23</v>
      </c>
      <c r="R19" s="38">
        <v>1297.81</v>
      </c>
      <c r="S19" s="44">
        <f t="shared" si="2"/>
        <v>174.89287560000002</v>
      </c>
      <c r="T19" s="38"/>
      <c r="U19" s="38"/>
      <c r="V19" s="38">
        <f t="shared" si="4"/>
        <v>174.89287560000002</v>
      </c>
      <c r="W19" s="38"/>
      <c r="X19" s="77"/>
      <c r="Y19" s="77"/>
      <c r="Z19" s="77"/>
      <c r="AA19" s="77"/>
      <c r="AB19" s="77"/>
      <c r="AC19" s="77"/>
    </row>
    <row r="20" spans="1:29" ht="22.5">
      <c r="A20" s="23">
        <v>5</v>
      </c>
      <c r="B20" s="112" t="s">
        <v>5</v>
      </c>
      <c r="C20" s="10" t="s">
        <v>313</v>
      </c>
      <c r="D20" s="80" t="s">
        <v>245</v>
      </c>
      <c r="E20" s="14">
        <f t="shared" si="0"/>
        <v>241.44000000000003</v>
      </c>
      <c r="F20" s="14">
        <v>20.12</v>
      </c>
      <c r="G20" s="14">
        <f>F20</f>
        <v>20.12</v>
      </c>
      <c r="H20" s="14">
        <f>G20</f>
        <v>20.12</v>
      </c>
      <c r="I20" s="14">
        <f aca="true" t="shared" si="6" ref="I20:Q20">H20</f>
        <v>20.12</v>
      </c>
      <c r="J20" s="14">
        <f t="shared" si="6"/>
        <v>20.12</v>
      </c>
      <c r="K20" s="14">
        <f t="shared" si="6"/>
        <v>20.12</v>
      </c>
      <c r="L20" s="14">
        <v>20.12</v>
      </c>
      <c r="M20" s="14">
        <f t="shared" si="6"/>
        <v>20.12</v>
      </c>
      <c r="N20" s="14">
        <f t="shared" si="6"/>
        <v>20.12</v>
      </c>
      <c r="O20" s="14">
        <f t="shared" si="6"/>
        <v>20.12</v>
      </c>
      <c r="P20" s="15">
        <f t="shared" si="6"/>
        <v>20.12</v>
      </c>
      <c r="Q20" s="15">
        <f t="shared" si="6"/>
        <v>20.12</v>
      </c>
      <c r="R20" s="38">
        <v>1297.81</v>
      </c>
      <c r="S20" s="44">
        <f t="shared" si="2"/>
        <v>313.3432464</v>
      </c>
      <c r="T20" s="38"/>
      <c r="U20" s="38"/>
      <c r="V20" s="38">
        <f t="shared" si="4"/>
        <v>313.3432464</v>
      </c>
      <c r="W20" s="38"/>
      <c r="X20" s="77"/>
      <c r="Y20" s="77"/>
      <c r="Z20" s="77"/>
      <c r="AA20" s="77"/>
      <c r="AB20" s="77"/>
      <c r="AC20" s="77"/>
    </row>
    <row r="21" spans="1:29" ht="33.75">
      <c r="A21" s="11"/>
      <c r="B21" s="113"/>
      <c r="C21" s="10" t="s">
        <v>314</v>
      </c>
      <c r="D21" s="80" t="s">
        <v>245</v>
      </c>
      <c r="E21" s="14">
        <v>109.65</v>
      </c>
      <c r="F21" s="14">
        <v>9.14</v>
      </c>
      <c r="G21" s="14">
        <v>9.14</v>
      </c>
      <c r="H21" s="14">
        <v>9.14</v>
      </c>
      <c r="I21" s="14">
        <v>9.14</v>
      </c>
      <c r="J21" s="14">
        <v>9.14</v>
      </c>
      <c r="K21" s="14">
        <v>9.14</v>
      </c>
      <c r="L21" s="14">
        <v>9.14</v>
      </c>
      <c r="M21" s="14">
        <f>L21</f>
        <v>9.14</v>
      </c>
      <c r="N21" s="14">
        <f>M21</f>
        <v>9.14</v>
      </c>
      <c r="O21" s="14">
        <f>N21</f>
        <v>9.14</v>
      </c>
      <c r="P21" s="15">
        <f>O21</f>
        <v>9.14</v>
      </c>
      <c r="Q21" s="15">
        <v>9.11</v>
      </c>
      <c r="R21" s="38">
        <v>1297.81</v>
      </c>
      <c r="S21" s="44">
        <f t="shared" si="2"/>
        <v>142.3048665</v>
      </c>
      <c r="T21" s="38"/>
      <c r="U21" s="38"/>
      <c r="V21" s="38">
        <f t="shared" si="4"/>
        <v>142.3048665</v>
      </c>
      <c r="W21" s="38"/>
      <c r="X21" s="77"/>
      <c r="Y21" s="77"/>
      <c r="Z21" s="77"/>
      <c r="AA21" s="77"/>
      <c r="AB21" s="77"/>
      <c r="AC21" s="77"/>
    </row>
    <row r="22" spans="1:29" ht="22.5">
      <c r="A22" s="21"/>
      <c r="B22" s="114"/>
      <c r="C22" s="10" t="s">
        <v>315</v>
      </c>
      <c r="D22" s="80" t="s">
        <v>245</v>
      </c>
      <c r="E22" s="14">
        <f t="shared" si="0"/>
        <v>499.26000000000005</v>
      </c>
      <c r="F22" s="14">
        <v>41.6</v>
      </c>
      <c r="G22" s="14">
        <f aca="true" t="shared" si="7" ref="G22:H24">F22</f>
        <v>41.6</v>
      </c>
      <c r="H22" s="14">
        <f t="shared" si="7"/>
        <v>41.6</v>
      </c>
      <c r="I22" s="14">
        <f aca="true" t="shared" si="8" ref="I22:Q22">H22</f>
        <v>41.6</v>
      </c>
      <c r="J22" s="14">
        <f t="shared" si="8"/>
        <v>41.6</v>
      </c>
      <c r="K22" s="14">
        <f t="shared" si="8"/>
        <v>41.6</v>
      </c>
      <c r="L22" s="14">
        <v>41.61</v>
      </c>
      <c r="M22" s="14">
        <f t="shared" si="8"/>
        <v>41.61</v>
      </c>
      <c r="N22" s="14">
        <f t="shared" si="8"/>
        <v>41.61</v>
      </c>
      <c r="O22" s="14">
        <f t="shared" si="8"/>
        <v>41.61</v>
      </c>
      <c r="P22" s="15">
        <f t="shared" si="8"/>
        <v>41.61</v>
      </c>
      <c r="Q22" s="15">
        <f t="shared" si="8"/>
        <v>41.61</v>
      </c>
      <c r="R22" s="38">
        <v>1297.81</v>
      </c>
      <c r="S22" s="44">
        <f t="shared" si="2"/>
        <v>647.9446206</v>
      </c>
      <c r="T22" s="38"/>
      <c r="U22" s="38"/>
      <c r="V22" s="38">
        <f t="shared" si="4"/>
        <v>647.9446206</v>
      </c>
      <c r="W22" s="38"/>
      <c r="X22" s="77"/>
      <c r="Y22" s="77"/>
      <c r="Z22" s="77"/>
      <c r="AA22" s="77"/>
      <c r="AB22" s="77"/>
      <c r="AC22" s="77"/>
    </row>
    <row r="23" spans="1:29" ht="11.25">
      <c r="A23" s="23">
        <v>6</v>
      </c>
      <c r="B23" s="112" t="s">
        <v>6</v>
      </c>
      <c r="C23" s="10" t="s">
        <v>145</v>
      </c>
      <c r="D23" s="81" t="s">
        <v>310</v>
      </c>
      <c r="E23" s="14">
        <f t="shared" si="0"/>
        <v>16.76</v>
      </c>
      <c r="F23" s="14">
        <v>1.4</v>
      </c>
      <c r="G23" s="14">
        <f t="shared" si="7"/>
        <v>1.4</v>
      </c>
      <c r="H23" s="14">
        <f t="shared" si="7"/>
        <v>1.4</v>
      </c>
      <c r="I23" s="14">
        <f>H23</f>
        <v>1.4</v>
      </c>
      <c r="J23" s="14">
        <v>1.4</v>
      </c>
      <c r="K23" s="14">
        <f>J23</f>
        <v>1.4</v>
      </c>
      <c r="L23" s="14">
        <f>K23</f>
        <v>1.4</v>
      </c>
      <c r="M23" s="14">
        <f>L23</f>
        <v>1.4</v>
      </c>
      <c r="N23" s="14">
        <v>1.4</v>
      </c>
      <c r="O23" s="14">
        <v>1.4</v>
      </c>
      <c r="P23" s="14">
        <v>1.4</v>
      </c>
      <c r="Q23" s="14">
        <v>1.36</v>
      </c>
      <c r="R23" s="38">
        <v>1297.81</v>
      </c>
      <c r="S23" s="44">
        <f t="shared" si="2"/>
        <v>21.751295600000002</v>
      </c>
      <c r="T23" s="38"/>
      <c r="U23" s="38"/>
      <c r="V23" s="38">
        <f t="shared" si="4"/>
        <v>21.751295600000002</v>
      </c>
      <c r="W23" s="38"/>
      <c r="X23" s="77"/>
      <c r="Y23" s="77"/>
      <c r="Z23" s="77"/>
      <c r="AA23" s="77"/>
      <c r="AB23" s="77"/>
      <c r="AC23" s="77"/>
    </row>
    <row r="24" spans="1:29" ht="22.5">
      <c r="A24" s="11"/>
      <c r="B24" s="113"/>
      <c r="C24" s="10" t="s">
        <v>7</v>
      </c>
      <c r="D24" s="81" t="s">
        <v>310</v>
      </c>
      <c r="E24" s="14">
        <f t="shared" si="0"/>
        <v>170.42</v>
      </c>
      <c r="F24" s="14">
        <v>14.2</v>
      </c>
      <c r="G24" s="14">
        <f t="shared" si="7"/>
        <v>14.2</v>
      </c>
      <c r="H24" s="14">
        <f t="shared" si="7"/>
        <v>14.2</v>
      </c>
      <c r="I24" s="14">
        <f aca="true" t="shared" si="9" ref="I24:O24">H24</f>
        <v>14.2</v>
      </c>
      <c r="J24" s="14">
        <f t="shared" si="9"/>
        <v>14.2</v>
      </c>
      <c r="K24" s="14">
        <f t="shared" si="9"/>
        <v>14.2</v>
      </c>
      <c r="L24" s="14">
        <f>K24</f>
        <v>14.2</v>
      </c>
      <c r="M24" s="14">
        <f t="shared" si="9"/>
        <v>14.2</v>
      </c>
      <c r="N24" s="14">
        <f t="shared" si="9"/>
        <v>14.2</v>
      </c>
      <c r="O24" s="14">
        <f t="shared" si="9"/>
        <v>14.2</v>
      </c>
      <c r="P24" s="15">
        <v>14.2</v>
      </c>
      <c r="Q24" s="15">
        <v>14.22</v>
      </c>
      <c r="R24" s="38">
        <v>1297.81</v>
      </c>
      <c r="S24" s="44">
        <f t="shared" si="2"/>
        <v>221.17278019999998</v>
      </c>
      <c r="T24" s="38"/>
      <c r="U24" s="38"/>
      <c r="V24" s="38">
        <f t="shared" si="4"/>
        <v>221.17278019999998</v>
      </c>
      <c r="W24" s="38"/>
      <c r="X24" s="77"/>
      <c r="Y24" s="77"/>
      <c r="Z24" s="77"/>
      <c r="AA24" s="77"/>
      <c r="AB24" s="77"/>
      <c r="AC24" s="77"/>
    </row>
    <row r="25" spans="1:29" ht="11.25">
      <c r="A25" s="21"/>
      <c r="B25" s="114"/>
      <c r="C25" s="10" t="s">
        <v>2</v>
      </c>
      <c r="D25" s="81" t="s">
        <v>310</v>
      </c>
      <c r="E25" s="14">
        <v>365.46</v>
      </c>
      <c r="F25" s="14">
        <v>30.46</v>
      </c>
      <c r="G25" s="14">
        <v>30.46</v>
      </c>
      <c r="H25" s="14">
        <v>30.46</v>
      </c>
      <c r="I25" s="14">
        <v>30.46</v>
      </c>
      <c r="J25" s="14">
        <v>30.46</v>
      </c>
      <c r="K25" s="14">
        <v>30.46</v>
      </c>
      <c r="L25" s="14">
        <v>30.46</v>
      </c>
      <c r="M25" s="14">
        <v>30.46</v>
      </c>
      <c r="N25" s="14">
        <v>30.46</v>
      </c>
      <c r="O25" s="14">
        <v>30.46</v>
      </c>
      <c r="P25" s="14">
        <v>30.46</v>
      </c>
      <c r="Q25" s="14">
        <v>30.4</v>
      </c>
      <c r="R25" s="38">
        <v>1297.81</v>
      </c>
      <c r="S25" s="44">
        <f t="shared" si="2"/>
        <v>474.29764259999996</v>
      </c>
      <c r="T25" s="38"/>
      <c r="U25" s="38"/>
      <c r="V25" s="38">
        <f t="shared" si="4"/>
        <v>474.29764259999996</v>
      </c>
      <c r="W25" s="38"/>
      <c r="X25" s="77"/>
      <c r="Y25" s="77"/>
      <c r="Z25" s="77"/>
      <c r="AA25" s="77"/>
      <c r="AB25" s="77"/>
      <c r="AC25" s="77"/>
    </row>
    <row r="26" spans="1:29" ht="22.5">
      <c r="A26" s="112">
        <v>7</v>
      </c>
      <c r="B26" s="112" t="s">
        <v>8</v>
      </c>
      <c r="C26" s="10" t="s">
        <v>9</v>
      </c>
      <c r="D26" s="81" t="s">
        <v>310</v>
      </c>
      <c r="E26" s="14">
        <f t="shared" si="0"/>
        <v>195.69</v>
      </c>
      <c r="F26" s="14">
        <v>16.31</v>
      </c>
      <c r="G26" s="14">
        <v>16.31</v>
      </c>
      <c r="H26" s="14">
        <v>16.31</v>
      </c>
      <c r="I26" s="14">
        <v>16.31</v>
      </c>
      <c r="J26" s="14">
        <v>16.31</v>
      </c>
      <c r="K26" s="14">
        <v>16.31</v>
      </c>
      <c r="L26" s="14">
        <v>16.31</v>
      </c>
      <c r="M26" s="14">
        <v>16.31</v>
      </c>
      <c r="N26" s="14">
        <v>16.31</v>
      </c>
      <c r="O26" s="14">
        <v>16.31</v>
      </c>
      <c r="P26" s="14">
        <v>16.31</v>
      </c>
      <c r="Q26" s="15">
        <v>16.28</v>
      </c>
      <c r="R26" s="38">
        <v>1297.81</v>
      </c>
      <c r="S26" s="44">
        <f t="shared" si="2"/>
        <v>253.96843889999997</v>
      </c>
      <c r="T26" s="38"/>
      <c r="U26" s="38"/>
      <c r="V26" s="38">
        <f t="shared" si="4"/>
        <v>253.96843889999997</v>
      </c>
      <c r="W26" s="38"/>
      <c r="X26" s="77"/>
      <c r="Y26" s="77"/>
      <c r="Z26" s="77"/>
      <c r="AA26" s="77"/>
      <c r="AB26" s="77"/>
      <c r="AC26" s="77"/>
    </row>
    <row r="27" spans="1:29" ht="11.25">
      <c r="A27" s="114"/>
      <c r="B27" s="114"/>
      <c r="C27" s="10" t="s">
        <v>2</v>
      </c>
      <c r="D27" s="81" t="s">
        <v>310</v>
      </c>
      <c r="E27" s="14">
        <f t="shared" si="0"/>
        <v>348.3999999999999</v>
      </c>
      <c r="F27" s="14">
        <v>29.03</v>
      </c>
      <c r="G27" s="14">
        <v>29.03</v>
      </c>
      <c r="H27" s="14">
        <v>29.03</v>
      </c>
      <c r="I27" s="14">
        <v>29.03</v>
      </c>
      <c r="J27" s="14">
        <v>29.03</v>
      </c>
      <c r="K27" s="14">
        <v>29.03</v>
      </c>
      <c r="L27" s="14">
        <v>29.03</v>
      </c>
      <c r="M27" s="14">
        <v>29.03</v>
      </c>
      <c r="N27" s="14">
        <v>29.03</v>
      </c>
      <c r="O27" s="14">
        <v>29.03</v>
      </c>
      <c r="P27" s="14">
        <v>29.03</v>
      </c>
      <c r="Q27" s="15">
        <v>29.07</v>
      </c>
      <c r="R27" s="38">
        <v>1297.81</v>
      </c>
      <c r="S27" s="44">
        <f t="shared" si="2"/>
        <v>452.1570039999999</v>
      </c>
      <c r="T27" s="38"/>
      <c r="U27" s="38"/>
      <c r="V27" s="38">
        <f t="shared" si="4"/>
        <v>452.1570039999999</v>
      </c>
      <c r="W27" s="38"/>
      <c r="X27" s="77"/>
      <c r="Y27" s="77"/>
      <c r="Z27" s="77"/>
      <c r="AA27" s="77"/>
      <c r="AB27" s="77"/>
      <c r="AC27" s="77"/>
    </row>
    <row r="28" spans="1:29" ht="22.5">
      <c r="A28" s="23">
        <v>8</v>
      </c>
      <c r="B28" s="112" t="s">
        <v>10</v>
      </c>
      <c r="C28" s="10" t="s">
        <v>11</v>
      </c>
      <c r="D28" s="81" t="s">
        <v>310</v>
      </c>
      <c r="E28" s="14">
        <f t="shared" si="0"/>
        <v>906.8599999999998</v>
      </c>
      <c r="F28" s="14">
        <v>75.57</v>
      </c>
      <c r="G28" s="14">
        <f aca="true" t="shared" si="10" ref="G28:H32">F28</f>
        <v>75.57</v>
      </c>
      <c r="H28" s="14">
        <f t="shared" si="10"/>
        <v>75.57</v>
      </c>
      <c r="I28" s="14">
        <f aca="true" t="shared" si="11" ref="I28:O28">H28</f>
        <v>75.57</v>
      </c>
      <c r="J28" s="14">
        <f t="shared" si="11"/>
        <v>75.57</v>
      </c>
      <c r="K28" s="14">
        <f t="shared" si="11"/>
        <v>75.57</v>
      </c>
      <c r="L28" s="14">
        <f t="shared" si="11"/>
        <v>75.57</v>
      </c>
      <c r="M28" s="14">
        <f t="shared" si="11"/>
        <v>75.57</v>
      </c>
      <c r="N28" s="14">
        <f t="shared" si="11"/>
        <v>75.57</v>
      </c>
      <c r="O28" s="14">
        <f t="shared" si="11"/>
        <v>75.57</v>
      </c>
      <c r="P28" s="15">
        <v>75.57</v>
      </c>
      <c r="Q28" s="15">
        <v>75.59</v>
      </c>
      <c r="R28" s="38">
        <v>1297.81</v>
      </c>
      <c r="S28" s="44">
        <f t="shared" si="2"/>
        <v>1176.9319765999996</v>
      </c>
      <c r="T28" s="38"/>
      <c r="U28" s="38"/>
      <c r="V28" s="38">
        <f t="shared" si="4"/>
        <v>1176.9319765999996</v>
      </c>
      <c r="W28" s="38"/>
      <c r="X28" s="77"/>
      <c r="Y28" s="77"/>
      <c r="Z28" s="77"/>
      <c r="AA28" s="77"/>
      <c r="AB28" s="77"/>
      <c r="AC28" s="77"/>
    </row>
    <row r="29" spans="1:29" ht="11.25">
      <c r="A29" s="21"/>
      <c r="B29" s="114"/>
      <c r="C29" s="10" t="s">
        <v>227</v>
      </c>
      <c r="D29" s="80" t="s">
        <v>311</v>
      </c>
      <c r="E29" s="14">
        <v>31.29</v>
      </c>
      <c r="F29" s="14">
        <v>2.6</v>
      </c>
      <c r="G29" s="14">
        <v>2.6</v>
      </c>
      <c r="H29" s="14">
        <f t="shared" si="10"/>
        <v>2.6</v>
      </c>
      <c r="I29" s="14">
        <f aca="true" t="shared" si="12" ref="I29:N29">H29</f>
        <v>2.6</v>
      </c>
      <c r="J29" s="14">
        <f t="shared" si="12"/>
        <v>2.6</v>
      </c>
      <c r="K29" s="14">
        <f t="shared" si="12"/>
        <v>2.6</v>
      </c>
      <c r="L29" s="14">
        <f t="shared" si="12"/>
        <v>2.6</v>
      </c>
      <c r="M29" s="14">
        <f t="shared" si="12"/>
        <v>2.6</v>
      </c>
      <c r="N29" s="14">
        <f t="shared" si="12"/>
        <v>2.6</v>
      </c>
      <c r="O29" s="14">
        <v>2.6</v>
      </c>
      <c r="P29" s="14">
        <f>O29</f>
        <v>2.6</v>
      </c>
      <c r="Q29" s="14">
        <v>2.69</v>
      </c>
      <c r="R29" s="38">
        <v>1068.57</v>
      </c>
      <c r="S29" s="44">
        <f t="shared" si="2"/>
        <v>33.4355553</v>
      </c>
      <c r="T29" s="38"/>
      <c r="U29" s="38"/>
      <c r="V29" s="38"/>
      <c r="W29" s="38">
        <v>33.44</v>
      </c>
      <c r="X29" s="77"/>
      <c r="Y29" s="77"/>
      <c r="Z29" s="77"/>
      <c r="AA29" s="77"/>
      <c r="AB29" s="77"/>
      <c r="AC29" s="77"/>
    </row>
    <row r="30" spans="1:29" ht="22.5">
      <c r="A30" s="11">
        <v>9</v>
      </c>
      <c r="B30" s="112" t="s">
        <v>85</v>
      </c>
      <c r="C30" s="10" t="s">
        <v>322</v>
      </c>
      <c r="D30" s="80" t="s">
        <v>245</v>
      </c>
      <c r="E30" s="14">
        <f t="shared" si="0"/>
        <v>64.02</v>
      </c>
      <c r="F30" s="14">
        <v>5.34</v>
      </c>
      <c r="G30" s="14">
        <f t="shared" si="10"/>
        <v>5.34</v>
      </c>
      <c r="H30" s="14">
        <f t="shared" si="10"/>
        <v>5.34</v>
      </c>
      <c r="I30" s="14">
        <f aca="true" t="shared" si="13" ref="I30:Q30">H30</f>
        <v>5.34</v>
      </c>
      <c r="J30" s="14">
        <f t="shared" si="13"/>
        <v>5.34</v>
      </c>
      <c r="K30" s="14">
        <f t="shared" si="13"/>
        <v>5.34</v>
      </c>
      <c r="L30" s="14">
        <v>5.33</v>
      </c>
      <c r="M30" s="14">
        <f t="shared" si="13"/>
        <v>5.33</v>
      </c>
      <c r="N30" s="14">
        <f t="shared" si="13"/>
        <v>5.33</v>
      </c>
      <c r="O30" s="14">
        <f t="shared" si="13"/>
        <v>5.33</v>
      </c>
      <c r="P30" s="15">
        <f t="shared" si="13"/>
        <v>5.33</v>
      </c>
      <c r="Q30" s="15">
        <f t="shared" si="13"/>
        <v>5.33</v>
      </c>
      <c r="R30" s="38">
        <v>1297.81</v>
      </c>
      <c r="S30" s="44">
        <f t="shared" si="2"/>
        <v>83.08579619999999</v>
      </c>
      <c r="T30" s="38"/>
      <c r="U30" s="38"/>
      <c r="V30" s="38">
        <f t="shared" si="4"/>
        <v>83.08579619999999</v>
      </c>
      <c r="W30" s="38"/>
      <c r="X30" s="77"/>
      <c r="Y30" s="77"/>
      <c r="Z30" s="77"/>
      <c r="AA30" s="77"/>
      <c r="AB30" s="77"/>
      <c r="AC30" s="77"/>
    </row>
    <row r="31" spans="1:29" ht="33.75">
      <c r="A31" s="11"/>
      <c r="B31" s="113"/>
      <c r="C31" s="10" t="s">
        <v>323</v>
      </c>
      <c r="D31" s="80" t="s">
        <v>245</v>
      </c>
      <c r="E31" s="14">
        <f t="shared" si="0"/>
        <v>109.04</v>
      </c>
      <c r="F31" s="14">
        <v>9.09</v>
      </c>
      <c r="G31" s="14">
        <f t="shared" si="10"/>
        <v>9.09</v>
      </c>
      <c r="H31" s="14">
        <f t="shared" si="10"/>
        <v>9.09</v>
      </c>
      <c r="I31" s="14">
        <f aca="true" t="shared" si="14" ref="I31:Q31">H31</f>
        <v>9.09</v>
      </c>
      <c r="J31" s="14">
        <f t="shared" si="14"/>
        <v>9.09</v>
      </c>
      <c r="K31" s="14">
        <f t="shared" si="14"/>
        <v>9.09</v>
      </c>
      <c r="L31" s="14">
        <f>K31</f>
        <v>9.09</v>
      </c>
      <c r="M31" s="14">
        <f t="shared" si="14"/>
        <v>9.09</v>
      </c>
      <c r="N31" s="14">
        <v>9.08</v>
      </c>
      <c r="O31" s="14">
        <f t="shared" si="14"/>
        <v>9.08</v>
      </c>
      <c r="P31" s="15">
        <f t="shared" si="14"/>
        <v>9.08</v>
      </c>
      <c r="Q31" s="15">
        <f t="shared" si="14"/>
        <v>9.08</v>
      </c>
      <c r="R31" s="38">
        <v>1297.81</v>
      </c>
      <c r="S31" s="44">
        <f t="shared" si="2"/>
        <v>141.5132024</v>
      </c>
      <c r="T31" s="38"/>
      <c r="U31" s="38"/>
      <c r="V31" s="38">
        <f t="shared" si="4"/>
        <v>141.5132024</v>
      </c>
      <c r="W31" s="38"/>
      <c r="X31" s="77"/>
      <c r="Y31" s="77"/>
      <c r="Z31" s="77"/>
      <c r="AA31" s="77"/>
      <c r="AB31" s="77"/>
      <c r="AC31" s="77"/>
    </row>
    <row r="32" spans="1:29" ht="22.5">
      <c r="A32" s="11"/>
      <c r="B32" s="113"/>
      <c r="C32" s="10" t="s">
        <v>13</v>
      </c>
      <c r="D32" s="81" t="s">
        <v>310</v>
      </c>
      <c r="E32" s="14">
        <f t="shared" si="0"/>
        <v>322.06999999999994</v>
      </c>
      <c r="F32" s="14">
        <v>26.84</v>
      </c>
      <c r="G32" s="14">
        <f t="shared" si="10"/>
        <v>26.84</v>
      </c>
      <c r="H32" s="14">
        <f t="shared" si="10"/>
        <v>26.84</v>
      </c>
      <c r="I32" s="14">
        <f aca="true" t="shared" si="15" ref="I32:P32">H32</f>
        <v>26.84</v>
      </c>
      <c r="J32" s="14">
        <f t="shared" si="15"/>
        <v>26.84</v>
      </c>
      <c r="K32" s="14">
        <f t="shared" si="15"/>
        <v>26.84</v>
      </c>
      <c r="L32" s="14">
        <v>26.84</v>
      </c>
      <c r="M32" s="14">
        <f t="shared" si="15"/>
        <v>26.84</v>
      </c>
      <c r="N32" s="14">
        <f t="shared" si="15"/>
        <v>26.84</v>
      </c>
      <c r="O32" s="14">
        <f t="shared" si="15"/>
        <v>26.84</v>
      </c>
      <c r="P32" s="15">
        <f t="shared" si="15"/>
        <v>26.84</v>
      </c>
      <c r="Q32" s="15">
        <v>26.83</v>
      </c>
      <c r="R32" s="38">
        <v>1297.81</v>
      </c>
      <c r="S32" s="44">
        <f t="shared" si="2"/>
        <v>417.9856666999999</v>
      </c>
      <c r="T32" s="38"/>
      <c r="U32" s="38"/>
      <c r="V32" s="38">
        <f t="shared" si="4"/>
        <v>417.9856666999999</v>
      </c>
      <c r="W32" s="38"/>
      <c r="X32" s="77"/>
      <c r="Y32" s="77"/>
      <c r="Z32" s="77"/>
      <c r="AA32" s="77"/>
      <c r="AB32" s="77"/>
      <c r="AC32" s="77"/>
    </row>
    <row r="33" spans="1:29" ht="22.5">
      <c r="A33" s="11"/>
      <c r="B33" s="113"/>
      <c r="C33" s="10" t="s">
        <v>146</v>
      </c>
      <c r="D33" s="81" t="s">
        <v>310</v>
      </c>
      <c r="E33" s="14">
        <f t="shared" si="0"/>
        <v>100.08000000000003</v>
      </c>
      <c r="F33" s="14">
        <v>8.34</v>
      </c>
      <c r="G33" s="14">
        <f aca="true" t="shared" si="16" ref="G33:Q33">F33</f>
        <v>8.34</v>
      </c>
      <c r="H33" s="14">
        <f t="shared" si="16"/>
        <v>8.34</v>
      </c>
      <c r="I33" s="14">
        <f t="shared" si="16"/>
        <v>8.34</v>
      </c>
      <c r="J33" s="14">
        <f t="shared" si="16"/>
        <v>8.34</v>
      </c>
      <c r="K33" s="14">
        <f t="shared" si="16"/>
        <v>8.34</v>
      </c>
      <c r="L33" s="14">
        <f t="shared" si="16"/>
        <v>8.34</v>
      </c>
      <c r="M33" s="14">
        <f t="shared" si="16"/>
        <v>8.34</v>
      </c>
      <c r="N33" s="14">
        <f t="shared" si="16"/>
        <v>8.34</v>
      </c>
      <c r="O33" s="14">
        <f t="shared" si="16"/>
        <v>8.34</v>
      </c>
      <c r="P33" s="15">
        <f t="shared" si="16"/>
        <v>8.34</v>
      </c>
      <c r="Q33" s="15">
        <f t="shared" si="16"/>
        <v>8.34</v>
      </c>
      <c r="R33" s="38">
        <v>1297.81</v>
      </c>
      <c r="S33" s="44">
        <f t="shared" si="2"/>
        <v>129.88482480000002</v>
      </c>
      <c r="T33" s="38"/>
      <c r="U33" s="38"/>
      <c r="V33" s="38">
        <f t="shared" si="4"/>
        <v>129.88482480000002</v>
      </c>
      <c r="W33" s="38"/>
      <c r="X33" s="77"/>
      <c r="Y33" s="77"/>
      <c r="Z33" s="77"/>
      <c r="AA33" s="77"/>
      <c r="AB33" s="77"/>
      <c r="AC33" s="77"/>
    </row>
    <row r="34" spans="1:29" ht="22.5">
      <c r="A34" s="11"/>
      <c r="B34" s="113"/>
      <c r="C34" s="10" t="s">
        <v>267</v>
      </c>
      <c r="D34" s="81" t="s">
        <v>310</v>
      </c>
      <c r="E34" s="9">
        <f t="shared" si="0"/>
        <v>44.88000000000002</v>
      </c>
      <c r="F34" s="14">
        <v>3.74</v>
      </c>
      <c r="G34" s="14">
        <f aca="true" t="shared" si="17" ref="G34:G63">F34</f>
        <v>3.74</v>
      </c>
      <c r="H34" s="14">
        <f aca="true" t="shared" si="18" ref="H34:Q34">G34</f>
        <v>3.74</v>
      </c>
      <c r="I34" s="14">
        <f t="shared" si="18"/>
        <v>3.74</v>
      </c>
      <c r="J34" s="14">
        <f t="shared" si="18"/>
        <v>3.74</v>
      </c>
      <c r="K34" s="14">
        <f t="shared" si="18"/>
        <v>3.74</v>
      </c>
      <c r="L34" s="14">
        <f t="shared" si="18"/>
        <v>3.74</v>
      </c>
      <c r="M34" s="14">
        <f t="shared" si="18"/>
        <v>3.74</v>
      </c>
      <c r="N34" s="14">
        <f t="shared" si="18"/>
        <v>3.74</v>
      </c>
      <c r="O34" s="14">
        <f t="shared" si="18"/>
        <v>3.74</v>
      </c>
      <c r="P34" s="14">
        <f t="shared" si="18"/>
        <v>3.74</v>
      </c>
      <c r="Q34" s="14">
        <f t="shared" si="18"/>
        <v>3.74</v>
      </c>
      <c r="R34" s="38">
        <v>1297.81</v>
      </c>
      <c r="S34" s="44">
        <f t="shared" si="2"/>
        <v>58.245712800000014</v>
      </c>
      <c r="T34" s="38"/>
      <c r="U34" s="38"/>
      <c r="V34" s="38">
        <f t="shared" si="4"/>
        <v>58.245712800000014</v>
      </c>
      <c r="W34" s="38"/>
      <c r="X34" s="77"/>
      <c r="Y34" s="77"/>
      <c r="Z34" s="77"/>
      <c r="AA34" s="77"/>
      <c r="AB34" s="77"/>
      <c r="AC34" s="77"/>
    </row>
    <row r="35" spans="1:29" ht="22.5">
      <c r="A35" s="11"/>
      <c r="B35" s="113"/>
      <c r="C35" s="10" t="s">
        <v>268</v>
      </c>
      <c r="D35" s="81" t="s">
        <v>310</v>
      </c>
      <c r="E35" s="9">
        <f t="shared" si="0"/>
        <v>44.95000000000002</v>
      </c>
      <c r="F35" s="14">
        <v>3.74</v>
      </c>
      <c r="G35" s="14">
        <f t="shared" si="17"/>
        <v>3.74</v>
      </c>
      <c r="H35" s="14">
        <f aca="true" t="shared" si="19" ref="H35:P35">G35</f>
        <v>3.74</v>
      </c>
      <c r="I35" s="14">
        <f t="shared" si="19"/>
        <v>3.74</v>
      </c>
      <c r="J35" s="14">
        <f t="shared" si="19"/>
        <v>3.74</v>
      </c>
      <c r="K35" s="14">
        <f t="shared" si="19"/>
        <v>3.74</v>
      </c>
      <c r="L35" s="14">
        <f t="shared" si="19"/>
        <v>3.74</v>
      </c>
      <c r="M35" s="14">
        <v>3.74</v>
      </c>
      <c r="N35" s="14">
        <f t="shared" si="19"/>
        <v>3.74</v>
      </c>
      <c r="O35" s="14">
        <f t="shared" si="19"/>
        <v>3.74</v>
      </c>
      <c r="P35" s="14">
        <f t="shared" si="19"/>
        <v>3.74</v>
      </c>
      <c r="Q35" s="14">
        <v>3.81</v>
      </c>
      <c r="R35" s="38">
        <v>1297.81</v>
      </c>
      <c r="S35" s="44">
        <f t="shared" si="2"/>
        <v>58.336559500000014</v>
      </c>
      <c r="T35" s="38"/>
      <c r="U35" s="38"/>
      <c r="V35" s="38">
        <f t="shared" si="4"/>
        <v>58.336559500000014</v>
      </c>
      <c r="W35" s="38"/>
      <c r="X35" s="77"/>
      <c r="Y35" s="77"/>
      <c r="Z35" s="77"/>
      <c r="AA35" s="77"/>
      <c r="AB35" s="77"/>
      <c r="AC35" s="77"/>
    </row>
    <row r="36" spans="1:29" ht="22.5">
      <c r="A36" s="11"/>
      <c r="B36" s="113"/>
      <c r="C36" s="10" t="s">
        <v>269</v>
      </c>
      <c r="D36" s="80" t="s">
        <v>310</v>
      </c>
      <c r="E36" s="9">
        <f t="shared" si="0"/>
        <v>35.230000000000004</v>
      </c>
      <c r="F36" s="14">
        <v>2.94</v>
      </c>
      <c r="G36" s="14">
        <f t="shared" si="17"/>
        <v>2.94</v>
      </c>
      <c r="H36" s="14">
        <f aca="true" t="shared" si="20" ref="H36:P36">G36</f>
        <v>2.94</v>
      </c>
      <c r="I36" s="14">
        <f t="shared" si="20"/>
        <v>2.94</v>
      </c>
      <c r="J36" s="14">
        <f t="shared" si="20"/>
        <v>2.94</v>
      </c>
      <c r="K36" s="14">
        <f t="shared" si="20"/>
        <v>2.94</v>
      </c>
      <c r="L36" s="14">
        <f t="shared" si="20"/>
        <v>2.94</v>
      </c>
      <c r="M36" s="14">
        <f t="shared" si="20"/>
        <v>2.94</v>
      </c>
      <c r="N36" s="14">
        <f t="shared" si="20"/>
        <v>2.94</v>
      </c>
      <c r="O36" s="14">
        <f t="shared" si="20"/>
        <v>2.94</v>
      </c>
      <c r="P36" s="14">
        <f t="shared" si="20"/>
        <v>2.94</v>
      </c>
      <c r="Q36" s="14">
        <v>2.89</v>
      </c>
      <c r="R36" s="38">
        <v>1297.81</v>
      </c>
      <c r="S36" s="44">
        <f t="shared" si="2"/>
        <v>45.7218463</v>
      </c>
      <c r="T36" s="38"/>
      <c r="U36" s="38"/>
      <c r="V36" s="38">
        <f t="shared" si="4"/>
        <v>45.7218463</v>
      </c>
      <c r="W36" s="38"/>
      <c r="X36" s="77"/>
      <c r="Y36" s="77"/>
      <c r="Z36" s="77"/>
      <c r="AA36" s="77"/>
      <c r="AB36" s="77"/>
      <c r="AC36" s="77"/>
    </row>
    <row r="37" spans="1:29" ht="33.75">
      <c r="A37" s="11"/>
      <c r="B37" s="113"/>
      <c r="C37" s="10" t="s">
        <v>353</v>
      </c>
      <c r="D37" s="80" t="s">
        <v>86</v>
      </c>
      <c r="E37" s="14">
        <v>23.8</v>
      </c>
      <c r="F37" s="14">
        <v>1.98</v>
      </c>
      <c r="G37" s="14">
        <f t="shared" si="17"/>
        <v>1.98</v>
      </c>
      <c r="H37" s="14">
        <f aca="true" t="shared" si="21" ref="H37:M37">G37</f>
        <v>1.98</v>
      </c>
      <c r="I37" s="14">
        <f t="shared" si="21"/>
        <v>1.98</v>
      </c>
      <c r="J37" s="14">
        <f t="shared" si="21"/>
        <v>1.98</v>
      </c>
      <c r="K37" s="14">
        <f t="shared" si="21"/>
        <v>1.98</v>
      </c>
      <c r="L37" s="14">
        <f t="shared" si="21"/>
        <v>1.98</v>
      </c>
      <c r="M37" s="14">
        <f t="shared" si="21"/>
        <v>1.98</v>
      </c>
      <c r="N37" s="14">
        <v>1.99</v>
      </c>
      <c r="O37" s="14">
        <f>N37</f>
        <v>1.99</v>
      </c>
      <c r="P37" s="14">
        <f>O37</f>
        <v>1.99</v>
      </c>
      <c r="Q37" s="14">
        <f>P37</f>
        <v>1.99</v>
      </c>
      <c r="R37" s="38">
        <v>1253.37</v>
      </c>
      <c r="S37" s="44">
        <f t="shared" si="2"/>
        <v>29.830205999999997</v>
      </c>
      <c r="T37" s="38"/>
      <c r="U37" s="38">
        <f>S37</f>
        <v>29.830205999999997</v>
      </c>
      <c r="V37" s="38"/>
      <c r="W37" s="38"/>
      <c r="X37" s="77"/>
      <c r="Y37" s="77"/>
      <c r="Z37" s="77"/>
      <c r="AA37" s="77"/>
      <c r="AB37" s="77"/>
      <c r="AC37" s="77"/>
    </row>
    <row r="38" spans="1:29" ht="11.25">
      <c r="A38" s="21"/>
      <c r="B38" s="114"/>
      <c r="C38" s="10" t="s">
        <v>270</v>
      </c>
      <c r="D38" s="81" t="s">
        <v>310</v>
      </c>
      <c r="E38" s="9">
        <f t="shared" si="0"/>
        <v>57.68999999999999</v>
      </c>
      <c r="F38" s="14">
        <v>4.8</v>
      </c>
      <c r="G38" s="14">
        <f t="shared" si="17"/>
        <v>4.8</v>
      </c>
      <c r="H38" s="14">
        <f aca="true" t="shared" si="22" ref="H38:H44">G38</f>
        <v>4.8</v>
      </c>
      <c r="I38" s="14">
        <f aca="true" t="shared" si="23" ref="I38:P38">H38</f>
        <v>4.8</v>
      </c>
      <c r="J38" s="14">
        <f t="shared" si="23"/>
        <v>4.8</v>
      </c>
      <c r="K38" s="14">
        <f t="shared" si="23"/>
        <v>4.8</v>
      </c>
      <c r="L38" s="14">
        <v>4.8</v>
      </c>
      <c r="M38" s="14">
        <f t="shared" si="23"/>
        <v>4.8</v>
      </c>
      <c r="N38" s="14">
        <f t="shared" si="23"/>
        <v>4.8</v>
      </c>
      <c r="O38" s="14">
        <v>4.8</v>
      </c>
      <c r="P38" s="15">
        <f t="shared" si="23"/>
        <v>4.8</v>
      </c>
      <c r="Q38" s="15">
        <v>4.89</v>
      </c>
      <c r="R38" s="38">
        <v>1297.81</v>
      </c>
      <c r="S38" s="44">
        <f t="shared" si="2"/>
        <v>74.87065889999998</v>
      </c>
      <c r="T38" s="38"/>
      <c r="U38" s="38"/>
      <c r="V38" s="38">
        <f t="shared" si="4"/>
        <v>74.87065889999998</v>
      </c>
      <c r="W38" s="38"/>
      <c r="X38" s="77"/>
      <c r="Y38" s="77"/>
      <c r="Z38" s="77"/>
      <c r="AA38" s="77"/>
      <c r="AB38" s="77"/>
      <c r="AC38" s="77"/>
    </row>
    <row r="39" spans="1:29" ht="22.5">
      <c r="A39" s="23">
        <v>10</v>
      </c>
      <c r="B39" s="112" t="s">
        <v>52</v>
      </c>
      <c r="C39" s="10" t="s">
        <v>14</v>
      </c>
      <c r="D39" s="81" t="s">
        <v>310</v>
      </c>
      <c r="E39" s="9">
        <f t="shared" si="0"/>
        <v>263.42999999999995</v>
      </c>
      <c r="F39" s="14">
        <v>21.95</v>
      </c>
      <c r="G39" s="14">
        <f t="shared" si="17"/>
        <v>21.95</v>
      </c>
      <c r="H39" s="14">
        <v>21.95</v>
      </c>
      <c r="I39" s="14">
        <v>21.95</v>
      </c>
      <c r="J39" s="14">
        <f>I39</f>
        <v>21.95</v>
      </c>
      <c r="K39" s="14">
        <v>21.95</v>
      </c>
      <c r="L39" s="14">
        <v>21.95</v>
      </c>
      <c r="M39" s="14">
        <v>21.95</v>
      </c>
      <c r="N39" s="14">
        <v>21.95</v>
      </c>
      <c r="O39" s="14">
        <v>21.95</v>
      </c>
      <c r="P39" s="15">
        <v>21.95</v>
      </c>
      <c r="Q39" s="15">
        <v>21.98</v>
      </c>
      <c r="R39" s="38">
        <v>1297.81</v>
      </c>
      <c r="S39" s="44">
        <f t="shared" si="2"/>
        <v>341.88208829999996</v>
      </c>
      <c r="T39" s="38"/>
      <c r="U39" s="38"/>
      <c r="V39" s="38">
        <f t="shared" si="4"/>
        <v>341.88208829999996</v>
      </c>
      <c r="W39" s="38"/>
      <c r="X39" s="77"/>
      <c r="Y39" s="77"/>
      <c r="Z39" s="77"/>
      <c r="AA39" s="77"/>
      <c r="AB39" s="77"/>
      <c r="AC39" s="77"/>
    </row>
    <row r="40" spans="1:29" ht="22.5">
      <c r="A40" s="11"/>
      <c r="B40" s="113"/>
      <c r="C40" s="10" t="s">
        <v>15</v>
      </c>
      <c r="D40" s="81" t="s">
        <v>310</v>
      </c>
      <c r="E40" s="9">
        <f t="shared" si="0"/>
        <v>215.17000000000004</v>
      </c>
      <c r="F40" s="14">
        <v>17.93</v>
      </c>
      <c r="G40" s="14">
        <f t="shared" si="17"/>
        <v>17.93</v>
      </c>
      <c r="H40" s="14">
        <f t="shared" si="22"/>
        <v>17.93</v>
      </c>
      <c r="I40" s="14">
        <f aca="true" t="shared" si="24" ref="I40:P40">H40</f>
        <v>17.93</v>
      </c>
      <c r="J40" s="14">
        <f t="shared" si="24"/>
        <v>17.93</v>
      </c>
      <c r="K40" s="14">
        <f t="shared" si="24"/>
        <v>17.93</v>
      </c>
      <c r="L40" s="14">
        <f>K40</f>
        <v>17.93</v>
      </c>
      <c r="M40" s="14">
        <f t="shared" si="24"/>
        <v>17.93</v>
      </c>
      <c r="N40" s="14">
        <f t="shared" si="24"/>
        <v>17.93</v>
      </c>
      <c r="O40" s="14">
        <f t="shared" si="24"/>
        <v>17.93</v>
      </c>
      <c r="P40" s="15">
        <f t="shared" si="24"/>
        <v>17.93</v>
      </c>
      <c r="Q40" s="15">
        <v>17.94</v>
      </c>
      <c r="R40" s="38">
        <v>1297.81</v>
      </c>
      <c r="S40" s="44">
        <f t="shared" si="2"/>
        <v>279.24977770000004</v>
      </c>
      <c r="T40" s="38"/>
      <c r="U40" s="38"/>
      <c r="V40" s="38">
        <f t="shared" si="4"/>
        <v>279.24977770000004</v>
      </c>
      <c r="W40" s="38"/>
      <c r="X40" s="77"/>
      <c r="Y40" s="77"/>
      <c r="Z40" s="77"/>
      <c r="AA40" s="77"/>
      <c r="AB40" s="77"/>
      <c r="AC40" s="77"/>
    </row>
    <row r="41" spans="1:29" ht="11.25">
      <c r="A41" s="21"/>
      <c r="B41" s="114"/>
      <c r="C41" s="10" t="s">
        <v>2</v>
      </c>
      <c r="D41" s="81" t="s">
        <v>310</v>
      </c>
      <c r="E41" s="9">
        <f t="shared" si="0"/>
        <v>127.68</v>
      </c>
      <c r="F41" s="14">
        <v>10.64</v>
      </c>
      <c r="G41" s="14">
        <f t="shared" si="17"/>
        <v>10.64</v>
      </c>
      <c r="H41" s="14">
        <f t="shared" si="22"/>
        <v>10.64</v>
      </c>
      <c r="I41" s="14">
        <f aca="true" t="shared" si="25" ref="I41:Q41">H41</f>
        <v>10.64</v>
      </c>
      <c r="J41" s="14">
        <f t="shared" si="25"/>
        <v>10.64</v>
      </c>
      <c r="K41" s="14">
        <f t="shared" si="25"/>
        <v>10.64</v>
      </c>
      <c r="L41" s="14">
        <f>K41</f>
        <v>10.64</v>
      </c>
      <c r="M41" s="14">
        <f t="shared" si="25"/>
        <v>10.64</v>
      </c>
      <c r="N41" s="14">
        <f t="shared" si="25"/>
        <v>10.64</v>
      </c>
      <c r="O41" s="14">
        <f t="shared" si="25"/>
        <v>10.64</v>
      </c>
      <c r="P41" s="15">
        <f t="shared" si="25"/>
        <v>10.64</v>
      </c>
      <c r="Q41" s="15">
        <f t="shared" si="25"/>
        <v>10.64</v>
      </c>
      <c r="R41" s="38">
        <v>1297.81</v>
      </c>
      <c r="S41" s="44">
        <f t="shared" si="2"/>
        <v>165.70438080000002</v>
      </c>
      <c r="T41" s="38"/>
      <c r="U41" s="38"/>
      <c r="V41" s="38">
        <f t="shared" si="4"/>
        <v>165.70438080000002</v>
      </c>
      <c r="W41" s="38"/>
      <c r="X41" s="77"/>
      <c r="Y41" s="77"/>
      <c r="Z41" s="77"/>
      <c r="AA41" s="77"/>
      <c r="AB41" s="77"/>
      <c r="AC41" s="77"/>
    </row>
    <row r="42" spans="1:29" ht="22.5">
      <c r="A42" s="23">
        <v>11</v>
      </c>
      <c r="B42" s="112" t="s">
        <v>53</v>
      </c>
      <c r="C42" s="10" t="s">
        <v>3</v>
      </c>
      <c r="D42" s="80" t="s">
        <v>245</v>
      </c>
      <c r="E42" s="9">
        <f t="shared" si="0"/>
        <v>102.22999999999998</v>
      </c>
      <c r="F42" s="14">
        <v>8.52</v>
      </c>
      <c r="G42" s="14">
        <f t="shared" si="17"/>
        <v>8.52</v>
      </c>
      <c r="H42" s="14">
        <f t="shared" si="22"/>
        <v>8.52</v>
      </c>
      <c r="I42" s="14">
        <f aca="true" t="shared" si="26" ref="I42:P42">H42</f>
        <v>8.52</v>
      </c>
      <c r="J42" s="14">
        <f t="shared" si="26"/>
        <v>8.52</v>
      </c>
      <c r="K42" s="14">
        <f t="shared" si="26"/>
        <v>8.52</v>
      </c>
      <c r="L42" s="14">
        <f>K42</f>
        <v>8.52</v>
      </c>
      <c r="M42" s="14">
        <f t="shared" si="26"/>
        <v>8.52</v>
      </c>
      <c r="N42" s="14">
        <f t="shared" si="26"/>
        <v>8.52</v>
      </c>
      <c r="O42" s="14">
        <f t="shared" si="26"/>
        <v>8.52</v>
      </c>
      <c r="P42" s="15">
        <f t="shared" si="26"/>
        <v>8.52</v>
      </c>
      <c r="Q42" s="15">
        <v>8.51</v>
      </c>
      <c r="R42" s="38">
        <v>1297.81</v>
      </c>
      <c r="S42" s="44">
        <f t="shared" si="2"/>
        <v>132.67511629999996</v>
      </c>
      <c r="T42" s="38"/>
      <c r="U42" s="38"/>
      <c r="V42" s="38">
        <f t="shared" si="4"/>
        <v>132.67511629999996</v>
      </c>
      <c r="W42" s="38"/>
      <c r="X42" s="77"/>
      <c r="Y42" s="77"/>
      <c r="Z42" s="77"/>
      <c r="AA42" s="77"/>
      <c r="AB42" s="77"/>
      <c r="AC42" s="77"/>
    </row>
    <row r="43" spans="1:29" ht="22.5">
      <c r="A43" s="11"/>
      <c r="B43" s="113"/>
      <c r="C43" s="10" t="s">
        <v>318</v>
      </c>
      <c r="D43" s="80" t="s">
        <v>245</v>
      </c>
      <c r="E43" s="9">
        <f t="shared" si="0"/>
        <v>159.76999999999998</v>
      </c>
      <c r="F43" s="14">
        <v>13.31</v>
      </c>
      <c r="G43" s="14">
        <f t="shared" si="17"/>
        <v>13.31</v>
      </c>
      <c r="H43" s="14">
        <f t="shared" si="22"/>
        <v>13.31</v>
      </c>
      <c r="I43" s="14">
        <f aca="true" t="shared" si="27" ref="I43:Q43">H43</f>
        <v>13.31</v>
      </c>
      <c r="J43" s="14">
        <f t="shared" si="27"/>
        <v>13.31</v>
      </c>
      <c r="K43" s="14">
        <f t="shared" si="27"/>
        <v>13.31</v>
      </c>
      <c r="L43" s="14">
        <f>K43</f>
        <v>13.31</v>
      </c>
      <c r="M43" s="14">
        <v>13.32</v>
      </c>
      <c r="N43" s="14">
        <f t="shared" si="27"/>
        <v>13.32</v>
      </c>
      <c r="O43" s="14">
        <f t="shared" si="27"/>
        <v>13.32</v>
      </c>
      <c r="P43" s="15">
        <f t="shared" si="27"/>
        <v>13.32</v>
      </c>
      <c r="Q43" s="15">
        <f t="shared" si="27"/>
        <v>13.32</v>
      </c>
      <c r="R43" s="38">
        <v>1297.81</v>
      </c>
      <c r="S43" s="44">
        <f t="shared" si="2"/>
        <v>207.35110369999998</v>
      </c>
      <c r="T43" s="38"/>
      <c r="U43" s="38"/>
      <c r="V43" s="38">
        <f t="shared" si="4"/>
        <v>207.35110369999998</v>
      </c>
      <c r="W43" s="38"/>
      <c r="X43" s="77"/>
      <c r="Y43" s="77"/>
      <c r="Z43" s="77"/>
      <c r="AA43" s="77"/>
      <c r="AB43" s="77"/>
      <c r="AC43" s="77"/>
    </row>
    <row r="44" spans="1:29" ht="22.5">
      <c r="A44" s="21"/>
      <c r="B44" s="114"/>
      <c r="C44" s="10" t="s">
        <v>317</v>
      </c>
      <c r="D44" s="80" t="s">
        <v>245</v>
      </c>
      <c r="E44" s="9">
        <f t="shared" si="0"/>
        <v>122.87999999999998</v>
      </c>
      <c r="F44" s="14">
        <v>10.24</v>
      </c>
      <c r="G44" s="14">
        <f t="shared" si="17"/>
        <v>10.24</v>
      </c>
      <c r="H44" s="14">
        <f t="shared" si="22"/>
        <v>10.24</v>
      </c>
      <c r="I44" s="14">
        <f>H44</f>
        <v>10.24</v>
      </c>
      <c r="J44" s="14">
        <f>I44</f>
        <v>10.24</v>
      </c>
      <c r="K44" s="14">
        <f>J44</f>
        <v>10.24</v>
      </c>
      <c r="L44" s="14">
        <f>K44</f>
        <v>10.24</v>
      </c>
      <c r="M44" s="14">
        <f>L44</f>
        <v>10.24</v>
      </c>
      <c r="N44" s="14">
        <f>M44</f>
        <v>10.24</v>
      </c>
      <c r="O44" s="14">
        <f>N44</f>
        <v>10.24</v>
      </c>
      <c r="P44" s="15">
        <f>O44</f>
        <v>10.24</v>
      </c>
      <c r="Q44" s="15">
        <v>10.24</v>
      </c>
      <c r="R44" s="38">
        <v>1297.81</v>
      </c>
      <c r="S44" s="44">
        <f t="shared" si="2"/>
        <v>159.47489279999996</v>
      </c>
      <c r="T44" s="38"/>
      <c r="U44" s="38"/>
      <c r="V44" s="38">
        <f t="shared" si="4"/>
        <v>159.47489279999996</v>
      </c>
      <c r="W44" s="38"/>
      <c r="X44" s="77"/>
      <c r="Y44" s="77"/>
      <c r="Z44" s="77"/>
      <c r="AA44" s="77"/>
      <c r="AB44" s="77"/>
      <c r="AC44" s="77"/>
    </row>
    <row r="45" spans="1:29" ht="12.75" customHeight="1">
      <c r="A45" s="112">
        <v>12</v>
      </c>
      <c r="B45" s="112" t="s">
        <v>46</v>
      </c>
      <c r="C45" s="10" t="s">
        <v>147</v>
      </c>
      <c r="D45" s="81" t="s">
        <v>310</v>
      </c>
      <c r="E45" s="9">
        <f t="shared" si="0"/>
        <v>160.81000000000003</v>
      </c>
      <c r="F45" s="14">
        <v>13.4</v>
      </c>
      <c r="G45" s="14">
        <f t="shared" si="17"/>
        <v>13.4</v>
      </c>
      <c r="H45" s="14">
        <f aca="true" t="shared" si="28" ref="H45:P49">G45</f>
        <v>13.4</v>
      </c>
      <c r="I45" s="14">
        <f t="shared" si="28"/>
        <v>13.4</v>
      </c>
      <c r="J45" s="14">
        <f t="shared" si="28"/>
        <v>13.4</v>
      </c>
      <c r="K45" s="14">
        <f t="shared" si="28"/>
        <v>13.4</v>
      </c>
      <c r="L45" s="14">
        <f t="shared" si="28"/>
        <v>13.4</v>
      </c>
      <c r="M45" s="14">
        <f t="shared" si="28"/>
        <v>13.4</v>
      </c>
      <c r="N45" s="14">
        <f t="shared" si="28"/>
        <v>13.4</v>
      </c>
      <c r="O45" s="14">
        <f t="shared" si="28"/>
        <v>13.4</v>
      </c>
      <c r="P45" s="14">
        <f t="shared" si="28"/>
        <v>13.4</v>
      </c>
      <c r="Q45" s="14">
        <v>13.41</v>
      </c>
      <c r="R45" s="38">
        <v>1297.81</v>
      </c>
      <c r="S45" s="44">
        <f t="shared" si="2"/>
        <v>208.70082610000003</v>
      </c>
      <c r="T45" s="38"/>
      <c r="U45" s="38"/>
      <c r="V45" s="38">
        <f t="shared" si="4"/>
        <v>208.70082610000003</v>
      </c>
      <c r="W45" s="38"/>
      <c r="X45" s="77"/>
      <c r="Y45" s="77"/>
      <c r="Z45" s="77"/>
      <c r="AA45" s="77"/>
      <c r="AB45" s="77"/>
      <c r="AC45" s="77"/>
    </row>
    <row r="46" spans="1:29" ht="42.75" customHeight="1">
      <c r="A46" s="113"/>
      <c r="B46" s="113"/>
      <c r="C46" s="10" t="s">
        <v>324</v>
      </c>
      <c r="D46" s="80" t="s">
        <v>245</v>
      </c>
      <c r="E46" s="9">
        <v>237.59</v>
      </c>
      <c r="F46" s="14">
        <v>19.8</v>
      </c>
      <c r="G46" s="14">
        <f t="shared" si="17"/>
        <v>19.8</v>
      </c>
      <c r="H46" s="14">
        <f t="shared" si="28"/>
        <v>19.8</v>
      </c>
      <c r="I46" s="14">
        <f t="shared" si="28"/>
        <v>19.8</v>
      </c>
      <c r="J46" s="14">
        <f t="shared" si="28"/>
        <v>19.8</v>
      </c>
      <c r="K46" s="14">
        <f t="shared" si="28"/>
        <v>19.8</v>
      </c>
      <c r="L46" s="14">
        <f t="shared" si="28"/>
        <v>19.8</v>
      </c>
      <c r="M46" s="14">
        <f t="shared" si="28"/>
        <v>19.8</v>
      </c>
      <c r="N46" s="14">
        <f t="shared" si="28"/>
        <v>19.8</v>
      </c>
      <c r="O46" s="14">
        <f t="shared" si="28"/>
        <v>19.8</v>
      </c>
      <c r="P46" s="15">
        <f t="shared" si="28"/>
        <v>19.8</v>
      </c>
      <c r="Q46" s="15">
        <v>19.79</v>
      </c>
      <c r="R46" s="38"/>
      <c r="S46" s="44"/>
      <c r="T46" s="38"/>
      <c r="U46" s="38"/>
      <c r="V46" s="38"/>
      <c r="W46" s="38"/>
      <c r="X46" s="77"/>
      <c r="Y46" s="77"/>
      <c r="Z46" s="77"/>
      <c r="AA46" s="77"/>
      <c r="AB46" s="77"/>
      <c r="AC46" s="77"/>
    </row>
    <row r="47" spans="1:29" ht="42.75" customHeight="1">
      <c r="A47" s="113"/>
      <c r="B47" s="113"/>
      <c r="C47" s="10" t="s">
        <v>380</v>
      </c>
      <c r="D47" s="80" t="s">
        <v>311</v>
      </c>
      <c r="E47" s="9">
        <v>99.78</v>
      </c>
      <c r="F47" s="14">
        <v>8.3</v>
      </c>
      <c r="G47" s="14">
        <f t="shared" si="17"/>
        <v>8.3</v>
      </c>
      <c r="H47" s="14">
        <f t="shared" si="28"/>
        <v>8.3</v>
      </c>
      <c r="I47" s="14">
        <f t="shared" si="28"/>
        <v>8.3</v>
      </c>
      <c r="J47" s="14">
        <f t="shared" si="28"/>
        <v>8.3</v>
      </c>
      <c r="K47" s="14">
        <f t="shared" si="28"/>
        <v>8.3</v>
      </c>
      <c r="L47" s="14">
        <f t="shared" si="28"/>
        <v>8.3</v>
      </c>
      <c r="M47" s="14">
        <f t="shared" si="28"/>
        <v>8.3</v>
      </c>
      <c r="N47" s="14">
        <f t="shared" si="28"/>
        <v>8.3</v>
      </c>
      <c r="O47" s="14">
        <f t="shared" si="28"/>
        <v>8.3</v>
      </c>
      <c r="P47" s="15">
        <f t="shared" si="28"/>
        <v>8.3</v>
      </c>
      <c r="Q47" s="15">
        <v>8.48</v>
      </c>
      <c r="R47" s="38"/>
      <c r="S47" s="44"/>
      <c r="T47" s="38"/>
      <c r="U47" s="38"/>
      <c r="V47" s="38"/>
      <c r="W47" s="38"/>
      <c r="X47" s="77"/>
      <c r="Y47" s="77"/>
      <c r="Z47" s="77"/>
      <c r="AA47" s="77"/>
      <c r="AB47" s="77"/>
      <c r="AC47" s="77"/>
    </row>
    <row r="48" spans="1:29" ht="42.75" customHeight="1">
      <c r="A48" s="113"/>
      <c r="B48" s="113"/>
      <c r="C48" s="10" t="s">
        <v>382</v>
      </c>
      <c r="D48" s="80" t="s">
        <v>311</v>
      </c>
      <c r="E48" s="9">
        <v>121.55</v>
      </c>
      <c r="F48" s="14">
        <v>10.13</v>
      </c>
      <c r="G48" s="14">
        <f t="shared" si="17"/>
        <v>10.13</v>
      </c>
      <c r="H48" s="14">
        <f t="shared" si="28"/>
        <v>10.13</v>
      </c>
      <c r="I48" s="14">
        <f t="shared" si="28"/>
        <v>10.13</v>
      </c>
      <c r="J48" s="14">
        <f t="shared" si="28"/>
        <v>10.13</v>
      </c>
      <c r="K48" s="14">
        <f t="shared" si="28"/>
        <v>10.13</v>
      </c>
      <c r="L48" s="14">
        <f t="shared" si="28"/>
        <v>10.13</v>
      </c>
      <c r="M48" s="14">
        <f t="shared" si="28"/>
        <v>10.13</v>
      </c>
      <c r="N48" s="14">
        <f t="shared" si="28"/>
        <v>10.13</v>
      </c>
      <c r="O48" s="14">
        <f t="shared" si="28"/>
        <v>10.13</v>
      </c>
      <c r="P48" s="15">
        <f t="shared" si="28"/>
        <v>10.13</v>
      </c>
      <c r="Q48" s="15">
        <v>10.12</v>
      </c>
      <c r="R48" s="38"/>
      <c r="S48" s="44"/>
      <c r="T48" s="38"/>
      <c r="U48" s="38"/>
      <c r="V48" s="38"/>
      <c r="W48" s="38"/>
      <c r="X48" s="77"/>
      <c r="Y48" s="77"/>
      <c r="Z48" s="77"/>
      <c r="AA48" s="77"/>
      <c r="AB48" s="77"/>
      <c r="AC48" s="77"/>
    </row>
    <row r="49" spans="1:29" ht="42.75" customHeight="1">
      <c r="A49" s="113"/>
      <c r="B49" s="113"/>
      <c r="C49" s="10" t="s">
        <v>381</v>
      </c>
      <c r="D49" s="80" t="s">
        <v>311</v>
      </c>
      <c r="E49" s="9">
        <v>256.68</v>
      </c>
      <c r="F49" s="14">
        <v>21.39</v>
      </c>
      <c r="G49" s="14">
        <f t="shared" si="17"/>
        <v>21.39</v>
      </c>
      <c r="H49" s="14">
        <f t="shared" si="28"/>
        <v>21.39</v>
      </c>
      <c r="I49" s="14">
        <f t="shared" si="28"/>
        <v>21.39</v>
      </c>
      <c r="J49" s="14">
        <f t="shared" si="28"/>
        <v>21.39</v>
      </c>
      <c r="K49" s="14">
        <f t="shared" si="28"/>
        <v>21.39</v>
      </c>
      <c r="L49" s="14">
        <f t="shared" si="28"/>
        <v>21.39</v>
      </c>
      <c r="M49" s="14">
        <f t="shared" si="28"/>
        <v>21.39</v>
      </c>
      <c r="N49" s="14">
        <f t="shared" si="28"/>
        <v>21.39</v>
      </c>
      <c r="O49" s="14">
        <f t="shared" si="28"/>
        <v>21.39</v>
      </c>
      <c r="P49" s="15">
        <f t="shared" si="28"/>
        <v>21.39</v>
      </c>
      <c r="Q49" s="15">
        <v>21.39</v>
      </c>
      <c r="R49" s="38"/>
      <c r="S49" s="44"/>
      <c r="T49" s="38"/>
      <c r="U49" s="38"/>
      <c r="V49" s="38"/>
      <c r="W49" s="38"/>
      <c r="X49" s="77"/>
      <c r="Y49" s="77"/>
      <c r="Z49" s="77"/>
      <c r="AA49" s="77"/>
      <c r="AB49" s="77"/>
      <c r="AC49" s="77"/>
    </row>
    <row r="50" spans="1:29" ht="45">
      <c r="A50" s="113"/>
      <c r="B50" s="114"/>
      <c r="C50" s="10" t="s">
        <v>325</v>
      </c>
      <c r="D50" s="80" t="s">
        <v>245</v>
      </c>
      <c r="E50" s="9">
        <f t="shared" si="0"/>
        <v>469.6699999999999</v>
      </c>
      <c r="F50" s="14">
        <v>39.14</v>
      </c>
      <c r="G50" s="14">
        <f t="shared" si="17"/>
        <v>39.14</v>
      </c>
      <c r="H50" s="14">
        <f aca="true" t="shared" si="29" ref="H50:H63">G50</f>
        <v>39.14</v>
      </c>
      <c r="I50" s="14">
        <f aca="true" t="shared" si="30" ref="I50:P50">H50</f>
        <v>39.14</v>
      </c>
      <c r="J50" s="14">
        <f t="shared" si="30"/>
        <v>39.14</v>
      </c>
      <c r="K50" s="14">
        <f t="shared" si="30"/>
        <v>39.14</v>
      </c>
      <c r="L50" s="14">
        <f aca="true" t="shared" si="31" ref="L50:L59">K50</f>
        <v>39.14</v>
      </c>
      <c r="M50" s="14">
        <f t="shared" si="30"/>
        <v>39.14</v>
      </c>
      <c r="N50" s="14">
        <f t="shared" si="30"/>
        <v>39.14</v>
      </c>
      <c r="O50" s="14">
        <f t="shared" si="30"/>
        <v>39.14</v>
      </c>
      <c r="P50" s="15">
        <f t="shared" si="30"/>
        <v>39.14</v>
      </c>
      <c r="Q50" s="15">
        <v>39.13</v>
      </c>
      <c r="R50" s="38">
        <v>1297.81</v>
      </c>
      <c r="S50" s="44">
        <f aca="true" t="shared" si="32" ref="S50:S72">R50*E50/1000</f>
        <v>609.5424226999999</v>
      </c>
      <c r="T50" s="38"/>
      <c r="U50" s="38"/>
      <c r="V50" s="38">
        <f t="shared" si="4"/>
        <v>609.5424226999999</v>
      </c>
      <c r="W50" s="38"/>
      <c r="X50" s="77"/>
      <c r="Y50" s="77"/>
      <c r="Z50" s="77"/>
      <c r="AA50" s="77"/>
      <c r="AB50" s="77"/>
      <c r="AC50" s="77"/>
    </row>
    <row r="51" spans="1:29" ht="22.5">
      <c r="A51" s="45"/>
      <c r="B51" s="25" t="s">
        <v>16</v>
      </c>
      <c r="C51" s="10" t="s">
        <v>17</v>
      </c>
      <c r="D51" s="81" t="s">
        <v>310</v>
      </c>
      <c r="E51" s="9">
        <f t="shared" si="0"/>
        <v>647.56</v>
      </c>
      <c r="F51" s="14">
        <v>53.96</v>
      </c>
      <c r="G51" s="14">
        <f t="shared" si="17"/>
        <v>53.96</v>
      </c>
      <c r="H51" s="14">
        <f t="shared" si="29"/>
        <v>53.96</v>
      </c>
      <c r="I51" s="14">
        <f aca="true" t="shared" si="33" ref="I51:P51">H51</f>
        <v>53.96</v>
      </c>
      <c r="J51" s="14">
        <f t="shared" si="33"/>
        <v>53.96</v>
      </c>
      <c r="K51" s="14">
        <f t="shared" si="33"/>
        <v>53.96</v>
      </c>
      <c r="L51" s="14">
        <f t="shared" si="31"/>
        <v>53.96</v>
      </c>
      <c r="M51" s="14">
        <f t="shared" si="33"/>
        <v>53.96</v>
      </c>
      <c r="N51" s="14">
        <f t="shared" si="33"/>
        <v>53.96</v>
      </c>
      <c r="O51" s="14">
        <f t="shared" si="33"/>
        <v>53.96</v>
      </c>
      <c r="P51" s="14">
        <f t="shared" si="33"/>
        <v>53.96</v>
      </c>
      <c r="Q51" s="15">
        <v>54</v>
      </c>
      <c r="R51" s="38">
        <v>1297.81</v>
      </c>
      <c r="S51" s="44">
        <f t="shared" si="32"/>
        <v>840.4098435999999</v>
      </c>
      <c r="T51" s="38"/>
      <c r="U51" s="38"/>
      <c r="V51" s="38">
        <f t="shared" si="4"/>
        <v>840.4098435999999</v>
      </c>
      <c r="W51" s="38"/>
      <c r="X51" s="77"/>
      <c r="Y51" s="77"/>
      <c r="Z51" s="77"/>
      <c r="AA51" s="77"/>
      <c r="AB51" s="77"/>
      <c r="AC51" s="77"/>
    </row>
    <row r="52" spans="1:29" ht="22.5">
      <c r="A52" s="45"/>
      <c r="B52" s="25" t="s">
        <v>18</v>
      </c>
      <c r="C52" s="10" t="s">
        <v>316</v>
      </c>
      <c r="D52" s="80" t="s">
        <v>245</v>
      </c>
      <c r="E52" s="9">
        <f t="shared" si="0"/>
        <v>829.7999999999998</v>
      </c>
      <c r="F52" s="14">
        <v>69.15</v>
      </c>
      <c r="G52" s="14">
        <f t="shared" si="17"/>
        <v>69.15</v>
      </c>
      <c r="H52" s="14">
        <f t="shared" si="29"/>
        <v>69.15</v>
      </c>
      <c r="I52" s="14">
        <f>H52</f>
        <v>69.15</v>
      </c>
      <c r="J52" s="14">
        <f>I52</f>
        <v>69.15</v>
      </c>
      <c r="K52" s="14">
        <f>J52</f>
        <v>69.15</v>
      </c>
      <c r="L52" s="14">
        <f t="shared" si="31"/>
        <v>69.15</v>
      </c>
      <c r="M52" s="14">
        <f>L52</f>
        <v>69.15</v>
      </c>
      <c r="N52" s="14">
        <f>M52</f>
        <v>69.15</v>
      </c>
      <c r="O52" s="14">
        <f>N52</f>
        <v>69.15</v>
      </c>
      <c r="P52" s="14">
        <f>O52</f>
        <v>69.15</v>
      </c>
      <c r="Q52" s="14">
        <v>69.15</v>
      </c>
      <c r="R52" s="38">
        <v>1297.81</v>
      </c>
      <c r="S52" s="44">
        <f t="shared" si="32"/>
        <v>1076.9227379999998</v>
      </c>
      <c r="T52" s="38"/>
      <c r="U52" s="38"/>
      <c r="V52" s="38">
        <f t="shared" si="4"/>
        <v>1076.9227379999998</v>
      </c>
      <c r="W52" s="38"/>
      <c r="X52" s="77"/>
      <c r="Y52" s="77"/>
      <c r="Z52" s="77"/>
      <c r="AA52" s="77"/>
      <c r="AB52" s="77"/>
      <c r="AC52" s="77"/>
    </row>
    <row r="53" spans="1:29" ht="11.25">
      <c r="A53" s="11"/>
      <c r="B53" s="10" t="s">
        <v>19</v>
      </c>
      <c r="C53" s="10" t="s">
        <v>20</v>
      </c>
      <c r="D53" s="81" t="s">
        <v>310</v>
      </c>
      <c r="E53" s="9">
        <f t="shared" si="0"/>
        <v>565.7099999999999</v>
      </c>
      <c r="F53" s="14">
        <v>47.14</v>
      </c>
      <c r="G53" s="14">
        <f t="shared" si="17"/>
        <v>47.14</v>
      </c>
      <c r="H53" s="14">
        <f t="shared" si="29"/>
        <v>47.14</v>
      </c>
      <c r="I53" s="14">
        <f aca="true" t="shared" si="34" ref="I53:P53">H53</f>
        <v>47.14</v>
      </c>
      <c r="J53" s="14">
        <f t="shared" si="34"/>
        <v>47.14</v>
      </c>
      <c r="K53" s="14">
        <f t="shared" si="34"/>
        <v>47.14</v>
      </c>
      <c r="L53" s="14">
        <f t="shared" si="31"/>
        <v>47.14</v>
      </c>
      <c r="M53" s="14">
        <f t="shared" si="34"/>
        <v>47.14</v>
      </c>
      <c r="N53" s="14">
        <f t="shared" si="34"/>
        <v>47.14</v>
      </c>
      <c r="O53" s="14">
        <f t="shared" si="34"/>
        <v>47.14</v>
      </c>
      <c r="P53" s="14">
        <f t="shared" si="34"/>
        <v>47.14</v>
      </c>
      <c r="Q53" s="15">
        <v>47.17</v>
      </c>
      <c r="R53" s="38">
        <v>1297.81</v>
      </c>
      <c r="S53" s="44">
        <f t="shared" si="32"/>
        <v>734.1840950999999</v>
      </c>
      <c r="T53" s="38"/>
      <c r="U53" s="38"/>
      <c r="V53" s="38">
        <f t="shared" si="4"/>
        <v>734.1840950999999</v>
      </c>
      <c r="W53" s="38"/>
      <c r="X53" s="77"/>
      <c r="Y53" s="77"/>
      <c r="Z53" s="77"/>
      <c r="AA53" s="77"/>
      <c r="AB53" s="77"/>
      <c r="AC53" s="77"/>
    </row>
    <row r="54" spans="1:29" ht="22.5">
      <c r="A54" s="11"/>
      <c r="B54" s="10" t="s">
        <v>21</v>
      </c>
      <c r="C54" s="10" t="s">
        <v>22</v>
      </c>
      <c r="D54" s="81" t="s">
        <v>310</v>
      </c>
      <c r="E54" s="9">
        <v>614.35</v>
      </c>
      <c r="F54" s="14">
        <v>51.2</v>
      </c>
      <c r="G54" s="14">
        <f t="shared" si="17"/>
        <v>51.2</v>
      </c>
      <c r="H54" s="14">
        <f t="shared" si="29"/>
        <v>51.2</v>
      </c>
      <c r="I54" s="14">
        <f aca="true" t="shared" si="35" ref="I54:N54">H54</f>
        <v>51.2</v>
      </c>
      <c r="J54" s="14">
        <f t="shared" si="35"/>
        <v>51.2</v>
      </c>
      <c r="K54" s="14">
        <f t="shared" si="35"/>
        <v>51.2</v>
      </c>
      <c r="L54" s="14">
        <f t="shared" si="31"/>
        <v>51.2</v>
      </c>
      <c r="M54" s="14">
        <f t="shared" si="35"/>
        <v>51.2</v>
      </c>
      <c r="N54" s="14">
        <f t="shared" si="35"/>
        <v>51.2</v>
      </c>
      <c r="O54" s="14">
        <v>51.2</v>
      </c>
      <c r="P54" s="14">
        <v>51.2</v>
      </c>
      <c r="Q54" s="14">
        <v>51.15</v>
      </c>
      <c r="R54" s="38">
        <v>1297.81</v>
      </c>
      <c r="S54" s="44">
        <f t="shared" si="32"/>
        <v>797.3095734999999</v>
      </c>
      <c r="T54" s="38"/>
      <c r="U54" s="38"/>
      <c r="V54" s="38">
        <f t="shared" si="4"/>
        <v>797.3095734999999</v>
      </c>
      <c r="W54" s="38"/>
      <c r="X54" s="77"/>
      <c r="Y54" s="77"/>
      <c r="Z54" s="77"/>
      <c r="AA54" s="77"/>
      <c r="AB54" s="77"/>
      <c r="AC54" s="77"/>
    </row>
    <row r="55" spans="1:29" ht="22.5">
      <c r="A55" s="11"/>
      <c r="B55" s="10" t="s">
        <v>23</v>
      </c>
      <c r="C55" s="10" t="s">
        <v>321</v>
      </c>
      <c r="D55" s="80" t="s">
        <v>245</v>
      </c>
      <c r="E55" s="9">
        <v>639.4</v>
      </c>
      <c r="F55" s="14">
        <v>53.28</v>
      </c>
      <c r="G55" s="14">
        <f t="shared" si="17"/>
        <v>53.28</v>
      </c>
      <c r="H55" s="14">
        <f t="shared" si="29"/>
        <v>53.28</v>
      </c>
      <c r="I55" s="14">
        <f aca="true" t="shared" si="36" ref="I55:O55">H55</f>
        <v>53.28</v>
      </c>
      <c r="J55" s="14">
        <f t="shared" si="36"/>
        <v>53.28</v>
      </c>
      <c r="K55" s="14">
        <f t="shared" si="36"/>
        <v>53.28</v>
      </c>
      <c r="L55" s="14">
        <f t="shared" si="31"/>
        <v>53.28</v>
      </c>
      <c r="M55" s="14">
        <f t="shared" si="36"/>
        <v>53.28</v>
      </c>
      <c r="N55" s="14">
        <f t="shared" si="36"/>
        <v>53.28</v>
      </c>
      <c r="O55" s="14">
        <f t="shared" si="36"/>
        <v>53.28</v>
      </c>
      <c r="P55" s="14">
        <v>53.28</v>
      </c>
      <c r="Q55" s="14">
        <v>53.32</v>
      </c>
      <c r="R55" s="38">
        <v>1297.81</v>
      </c>
      <c r="S55" s="44">
        <f t="shared" si="32"/>
        <v>829.819714</v>
      </c>
      <c r="T55" s="38"/>
      <c r="U55" s="38"/>
      <c r="V55" s="38">
        <f t="shared" si="4"/>
        <v>829.819714</v>
      </c>
      <c r="W55" s="38"/>
      <c r="X55" s="77"/>
      <c r="Y55" s="77"/>
      <c r="Z55" s="77"/>
      <c r="AA55" s="77"/>
      <c r="AB55" s="77"/>
      <c r="AC55" s="77"/>
    </row>
    <row r="56" spans="1:29" ht="22.5">
      <c r="A56" s="11"/>
      <c r="B56" s="10" t="s">
        <v>24</v>
      </c>
      <c r="C56" s="10" t="s">
        <v>25</v>
      </c>
      <c r="D56" s="81" t="s">
        <v>310</v>
      </c>
      <c r="E56" s="14">
        <v>145.24</v>
      </c>
      <c r="F56" s="14">
        <v>12.1</v>
      </c>
      <c r="G56" s="14">
        <v>12.1</v>
      </c>
      <c r="H56" s="14">
        <v>12.1</v>
      </c>
      <c r="I56" s="14">
        <v>12.1</v>
      </c>
      <c r="J56" s="14">
        <v>12.1</v>
      </c>
      <c r="K56" s="14">
        <v>12.1</v>
      </c>
      <c r="L56" s="14">
        <v>12.1</v>
      </c>
      <c r="M56" s="14">
        <v>12.1</v>
      </c>
      <c r="N56" s="14">
        <v>12.1</v>
      </c>
      <c r="O56" s="14">
        <v>12.1</v>
      </c>
      <c r="P56" s="14">
        <v>12.1</v>
      </c>
      <c r="Q56" s="15">
        <v>12.14</v>
      </c>
      <c r="R56" s="38">
        <v>1297.81</v>
      </c>
      <c r="S56" s="44">
        <f t="shared" si="32"/>
        <v>188.49392440000003</v>
      </c>
      <c r="T56" s="38"/>
      <c r="U56" s="38"/>
      <c r="V56" s="38">
        <f t="shared" si="4"/>
        <v>188.49392440000003</v>
      </c>
      <c r="W56" s="38"/>
      <c r="X56" s="77"/>
      <c r="Y56" s="77"/>
      <c r="Z56" s="77"/>
      <c r="AA56" s="77"/>
      <c r="AB56" s="77"/>
      <c r="AC56" s="77"/>
    </row>
    <row r="57" spans="1:29" ht="11.25">
      <c r="A57" s="11"/>
      <c r="B57" s="10" t="s">
        <v>26</v>
      </c>
      <c r="C57" s="10" t="s">
        <v>27</v>
      </c>
      <c r="D57" s="81" t="s">
        <v>310</v>
      </c>
      <c r="E57" s="14">
        <f t="shared" si="0"/>
        <v>563.86</v>
      </c>
      <c r="F57" s="14">
        <v>46.99</v>
      </c>
      <c r="G57" s="14">
        <f t="shared" si="17"/>
        <v>46.99</v>
      </c>
      <c r="H57" s="14">
        <f t="shared" si="29"/>
        <v>46.99</v>
      </c>
      <c r="I57" s="14">
        <f aca="true" t="shared" si="37" ref="I57:O57">H57</f>
        <v>46.99</v>
      </c>
      <c r="J57" s="14">
        <f t="shared" si="37"/>
        <v>46.99</v>
      </c>
      <c r="K57" s="14">
        <f t="shared" si="37"/>
        <v>46.99</v>
      </c>
      <c r="L57" s="14">
        <f t="shared" si="31"/>
        <v>46.99</v>
      </c>
      <c r="M57" s="14">
        <f t="shared" si="37"/>
        <v>46.99</v>
      </c>
      <c r="N57" s="14">
        <f t="shared" si="37"/>
        <v>46.99</v>
      </c>
      <c r="O57" s="14">
        <f t="shared" si="37"/>
        <v>46.99</v>
      </c>
      <c r="P57" s="15">
        <v>46.99</v>
      </c>
      <c r="Q57" s="15">
        <v>46.97</v>
      </c>
      <c r="R57" s="38">
        <v>1297.81</v>
      </c>
      <c r="S57" s="44">
        <f t="shared" si="32"/>
        <v>731.7831466</v>
      </c>
      <c r="T57" s="38"/>
      <c r="U57" s="38"/>
      <c r="V57" s="38">
        <f t="shared" si="4"/>
        <v>731.7831466</v>
      </c>
      <c r="W57" s="38"/>
      <c r="X57" s="77"/>
      <c r="Y57" s="77"/>
      <c r="Z57" s="77"/>
      <c r="AA57" s="77"/>
      <c r="AB57" s="77"/>
      <c r="AC57" s="77"/>
    </row>
    <row r="58" spans="1:29" ht="22.5">
      <c r="A58" s="11"/>
      <c r="B58" s="10" t="s">
        <v>28</v>
      </c>
      <c r="C58" s="10" t="s">
        <v>29</v>
      </c>
      <c r="D58" s="81" t="s">
        <v>310</v>
      </c>
      <c r="E58" s="14">
        <f t="shared" si="0"/>
        <v>425.47999999999996</v>
      </c>
      <c r="F58" s="14">
        <v>35.46</v>
      </c>
      <c r="G58" s="14">
        <f t="shared" si="17"/>
        <v>35.46</v>
      </c>
      <c r="H58" s="14">
        <f t="shared" si="29"/>
        <v>35.46</v>
      </c>
      <c r="I58" s="14">
        <f aca="true" t="shared" si="38" ref="I58:P58">H58</f>
        <v>35.46</v>
      </c>
      <c r="J58" s="14">
        <f t="shared" si="38"/>
        <v>35.46</v>
      </c>
      <c r="K58" s="14">
        <f t="shared" si="38"/>
        <v>35.46</v>
      </c>
      <c r="L58" s="14">
        <f t="shared" si="31"/>
        <v>35.46</v>
      </c>
      <c r="M58" s="14">
        <f t="shared" si="38"/>
        <v>35.46</v>
      </c>
      <c r="N58" s="14">
        <f t="shared" si="38"/>
        <v>35.46</v>
      </c>
      <c r="O58" s="14">
        <f t="shared" si="38"/>
        <v>35.46</v>
      </c>
      <c r="P58" s="14">
        <f t="shared" si="38"/>
        <v>35.46</v>
      </c>
      <c r="Q58" s="15">
        <v>35.42</v>
      </c>
      <c r="R58" s="38">
        <v>1297.81</v>
      </c>
      <c r="S58" s="44">
        <f t="shared" si="32"/>
        <v>552.1921987999999</v>
      </c>
      <c r="T58" s="38"/>
      <c r="U58" s="38"/>
      <c r="V58" s="38">
        <f t="shared" si="4"/>
        <v>552.1921987999999</v>
      </c>
      <c r="W58" s="38"/>
      <c r="X58" s="77"/>
      <c r="Y58" s="77"/>
      <c r="Z58" s="77"/>
      <c r="AA58" s="77"/>
      <c r="AB58" s="77"/>
      <c r="AC58" s="77"/>
    </row>
    <row r="59" spans="1:29" ht="22.5">
      <c r="A59" s="11"/>
      <c r="B59" s="112" t="s">
        <v>30</v>
      </c>
      <c r="C59" s="10" t="s">
        <v>319</v>
      </c>
      <c r="D59" s="80" t="s">
        <v>246</v>
      </c>
      <c r="E59" s="14">
        <f t="shared" si="0"/>
        <v>353.83000000000004</v>
      </c>
      <c r="F59" s="14">
        <v>29.49</v>
      </c>
      <c r="G59" s="14">
        <f t="shared" si="17"/>
        <v>29.49</v>
      </c>
      <c r="H59" s="14">
        <f t="shared" si="29"/>
        <v>29.49</v>
      </c>
      <c r="I59" s="14">
        <f aca="true" t="shared" si="39" ref="I59:Q59">H59</f>
        <v>29.49</v>
      </c>
      <c r="J59" s="14">
        <f t="shared" si="39"/>
        <v>29.49</v>
      </c>
      <c r="K59" s="14">
        <f t="shared" si="39"/>
        <v>29.49</v>
      </c>
      <c r="L59" s="14">
        <f t="shared" si="31"/>
        <v>29.49</v>
      </c>
      <c r="M59" s="14">
        <v>29.48</v>
      </c>
      <c r="N59" s="14">
        <f t="shared" si="39"/>
        <v>29.48</v>
      </c>
      <c r="O59" s="14">
        <f t="shared" si="39"/>
        <v>29.48</v>
      </c>
      <c r="P59" s="15">
        <f t="shared" si="39"/>
        <v>29.48</v>
      </c>
      <c r="Q59" s="15">
        <f t="shared" si="39"/>
        <v>29.48</v>
      </c>
      <c r="R59" s="38">
        <v>1297.81</v>
      </c>
      <c r="S59" s="44">
        <f t="shared" si="32"/>
        <v>459.2041123</v>
      </c>
      <c r="T59" s="38"/>
      <c r="U59" s="38"/>
      <c r="V59" s="38">
        <f t="shared" si="4"/>
        <v>459.2041123</v>
      </c>
      <c r="W59" s="38"/>
      <c r="X59" s="77"/>
      <c r="Y59" s="77"/>
      <c r="Z59" s="77"/>
      <c r="AA59" s="77"/>
      <c r="AB59" s="77"/>
      <c r="AC59" s="77"/>
    </row>
    <row r="60" spans="1:29" ht="22.5">
      <c r="A60" s="11"/>
      <c r="B60" s="114"/>
      <c r="C60" s="10" t="s">
        <v>320</v>
      </c>
      <c r="D60" s="80" t="s">
        <v>246</v>
      </c>
      <c r="E60" s="14">
        <v>43.321</v>
      </c>
      <c r="F60" s="14">
        <v>3.61</v>
      </c>
      <c r="G60" s="14">
        <v>3.61</v>
      </c>
      <c r="H60" s="14">
        <v>3.61</v>
      </c>
      <c r="I60" s="14">
        <v>3.61</v>
      </c>
      <c r="J60" s="14">
        <v>3.61</v>
      </c>
      <c r="K60" s="14">
        <v>3.61</v>
      </c>
      <c r="L60" s="14">
        <v>3.61</v>
      </c>
      <c r="M60" s="14">
        <v>3.61</v>
      </c>
      <c r="N60" s="14">
        <v>3.61</v>
      </c>
      <c r="O60" s="14">
        <v>3.61</v>
      </c>
      <c r="P60" s="14">
        <v>3.61</v>
      </c>
      <c r="Q60" s="14">
        <v>3.61</v>
      </c>
      <c r="R60" s="38"/>
      <c r="S60" s="44"/>
      <c r="T60" s="38"/>
      <c r="U60" s="38"/>
      <c r="V60" s="38"/>
      <c r="W60" s="38"/>
      <c r="X60" s="77"/>
      <c r="Y60" s="77"/>
      <c r="Z60" s="77"/>
      <c r="AA60" s="77"/>
      <c r="AB60" s="77"/>
      <c r="AC60" s="77"/>
    </row>
    <row r="61" spans="1:29" ht="22.5">
      <c r="A61" s="11"/>
      <c r="B61" s="10" t="s">
        <v>38</v>
      </c>
      <c r="C61" s="10" t="s">
        <v>31</v>
      </c>
      <c r="D61" s="81" t="s">
        <v>310</v>
      </c>
      <c r="E61" s="14">
        <f t="shared" si="0"/>
        <v>61.93999999999999</v>
      </c>
      <c r="F61" s="14">
        <v>5.16</v>
      </c>
      <c r="G61" s="14">
        <v>5.16</v>
      </c>
      <c r="H61" s="14">
        <v>5.16</v>
      </c>
      <c r="I61" s="14">
        <v>5.16</v>
      </c>
      <c r="J61" s="14">
        <v>5.16</v>
      </c>
      <c r="K61" s="14">
        <v>5.16</v>
      </c>
      <c r="L61" s="14">
        <v>5.16</v>
      </c>
      <c r="M61" s="14">
        <v>5.16</v>
      </c>
      <c r="N61" s="14">
        <v>5.16</v>
      </c>
      <c r="O61" s="14">
        <v>5.16</v>
      </c>
      <c r="P61" s="14">
        <v>5.16</v>
      </c>
      <c r="Q61" s="15">
        <v>5.18</v>
      </c>
      <c r="R61" s="38">
        <v>1297.81</v>
      </c>
      <c r="S61" s="44">
        <f t="shared" si="32"/>
        <v>80.38635139999998</v>
      </c>
      <c r="T61" s="38"/>
      <c r="U61" s="38"/>
      <c r="V61" s="38">
        <f t="shared" si="4"/>
        <v>80.38635139999998</v>
      </c>
      <c r="W61" s="38"/>
      <c r="X61" s="77"/>
      <c r="Y61" s="77"/>
      <c r="Z61" s="77"/>
      <c r="AA61" s="77"/>
      <c r="AB61" s="77"/>
      <c r="AC61" s="77"/>
    </row>
    <row r="62" spans="1:29" ht="22.5">
      <c r="A62" s="11"/>
      <c r="B62" s="10" t="s">
        <v>35</v>
      </c>
      <c r="C62" s="10" t="s">
        <v>32</v>
      </c>
      <c r="D62" s="81" t="s">
        <v>310</v>
      </c>
      <c r="E62" s="14">
        <f t="shared" si="0"/>
        <v>595.7799999999999</v>
      </c>
      <c r="F62" s="14">
        <v>49.65</v>
      </c>
      <c r="G62" s="14">
        <v>49.65</v>
      </c>
      <c r="H62" s="14">
        <v>49.65</v>
      </c>
      <c r="I62" s="14">
        <v>49.65</v>
      </c>
      <c r="J62" s="14">
        <v>49.65</v>
      </c>
      <c r="K62" s="14">
        <v>49.65</v>
      </c>
      <c r="L62" s="14">
        <v>49.65</v>
      </c>
      <c r="M62" s="14">
        <v>49.65</v>
      </c>
      <c r="N62" s="14">
        <v>49.65</v>
      </c>
      <c r="O62" s="14">
        <v>49.65</v>
      </c>
      <c r="P62" s="14">
        <v>49.65</v>
      </c>
      <c r="Q62" s="15">
        <v>49.63</v>
      </c>
      <c r="R62" s="38">
        <v>1297.81</v>
      </c>
      <c r="S62" s="44">
        <f t="shared" si="32"/>
        <v>773.2092417999997</v>
      </c>
      <c r="T62" s="38"/>
      <c r="U62" s="38"/>
      <c r="V62" s="38">
        <f t="shared" si="4"/>
        <v>773.2092417999997</v>
      </c>
      <c r="W62" s="38"/>
      <c r="X62" s="77"/>
      <c r="Y62" s="77"/>
      <c r="Z62" s="77"/>
      <c r="AA62" s="77"/>
      <c r="AB62" s="77"/>
      <c r="AC62" s="77"/>
    </row>
    <row r="63" spans="1:29" ht="22.5">
      <c r="A63" s="113"/>
      <c r="B63" s="10" t="s">
        <v>356</v>
      </c>
      <c r="C63" s="10" t="s">
        <v>55</v>
      </c>
      <c r="D63" s="80" t="s">
        <v>56</v>
      </c>
      <c r="E63" s="14">
        <f t="shared" si="0"/>
        <v>605.1800000000001</v>
      </c>
      <c r="F63" s="14">
        <v>50.43</v>
      </c>
      <c r="G63" s="14">
        <f t="shared" si="17"/>
        <v>50.43</v>
      </c>
      <c r="H63" s="14">
        <f t="shared" si="29"/>
        <v>50.43</v>
      </c>
      <c r="I63" s="14">
        <f aca="true" t="shared" si="40" ref="I63:O63">H63</f>
        <v>50.43</v>
      </c>
      <c r="J63" s="14">
        <f t="shared" si="40"/>
        <v>50.43</v>
      </c>
      <c r="K63" s="14">
        <f t="shared" si="40"/>
        <v>50.43</v>
      </c>
      <c r="L63" s="14">
        <f t="shared" si="40"/>
        <v>50.43</v>
      </c>
      <c r="M63" s="14">
        <f t="shared" si="40"/>
        <v>50.43</v>
      </c>
      <c r="N63" s="14">
        <f t="shared" si="40"/>
        <v>50.43</v>
      </c>
      <c r="O63" s="14">
        <f t="shared" si="40"/>
        <v>50.43</v>
      </c>
      <c r="P63" s="14">
        <v>50.44</v>
      </c>
      <c r="Q63" s="14">
        <f>P63</f>
        <v>50.44</v>
      </c>
      <c r="R63" s="38">
        <v>1117.37</v>
      </c>
      <c r="S63" s="44">
        <f t="shared" si="32"/>
        <v>676.2099766</v>
      </c>
      <c r="T63" s="38">
        <f>S63</f>
        <v>676.2099766</v>
      </c>
      <c r="U63" s="38"/>
      <c r="V63" s="38"/>
      <c r="W63" s="38"/>
      <c r="X63" s="77"/>
      <c r="Y63" s="77"/>
      <c r="Z63" s="77"/>
      <c r="AA63" s="77"/>
      <c r="AB63" s="77"/>
      <c r="AC63" s="77"/>
    </row>
    <row r="64" spans="1:29" ht="11.25">
      <c r="A64" s="113"/>
      <c r="B64" s="10" t="s">
        <v>62</v>
      </c>
      <c r="C64" s="10" t="s">
        <v>63</v>
      </c>
      <c r="D64" s="80" t="s">
        <v>61</v>
      </c>
      <c r="E64" s="14">
        <f t="shared" si="0"/>
        <v>1108.44</v>
      </c>
      <c r="F64" s="14">
        <v>92.37</v>
      </c>
      <c r="G64" s="14">
        <f aca="true" t="shared" si="41" ref="G64:Q65">F64</f>
        <v>92.37</v>
      </c>
      <c r="H64" s="14">
        <f t="shared" si="41"/>
        <v>92.37</v>
      </c>
      <c r="I64" s="14">
        <f t="shared" si="41"/>
        <v>92.37</v>
      </c>
      <c r="J64" s="14">
        <f t="shared" si="41"/>
        <v>92.37</v>
      </c>
      <c r="K64" s="14">
        <f t="shared" si="41"/>
        <v>92.37</v>
      </c>
      <c r="L64" s="14">
        <f t="shared" si="41"/>
        <v>92.37</v>
      </c>
      <c r="M64" s="14">
        <f t="shared" si="41"/>
        <v>92.37</v>
      </c>
      <c r="N64" s="14">
        <f t="shared" si="41"/>
        <v>92.37</v>
      </c>
      <c r="O64" s="14">
        <f t="shared" si="41"/>
        <v>92.37</v>
      </c>
      <c r="P64" s="15">
        <f t="shared" si="41"/>
        <v>92.37</v>
      </c>
      <c r="Q64" s="15">
        <f t="shared" si="41"/>
        <v>92.37</v>
      </c>
      <c r="R64" s="38">
        <v>995.57</v>
      </c>
      <c r="S64" s="44">
        <f t="shared" si="32"/>
        <v>1103.5296108000002</v>
      </c>
      <c r="T64" s="38"/>
      <c r="U64" s="38"/>
      <c r="V64" s="38"/>
      <c r="W64" s="38"/>
      <c r="X64" s="77"/>
      <c r="Y64" s="77"/>
      <c r="Z64" s="77"/>
      <c r="AA64" s="77"/>
      <c r="AB64" s="77"/>
      <c r="AC64" s="77"/>
    </row>
    <row r="65" spans="1:29" ht="22.5">
      <c r="A65" s="113"/>
      <c r="B65" s="10" t="s">
        <v>69</v>
      </c>
      <c r="C65" s="10" t="s">
        <v>347</v>
      </c>
      <c r="D65" s="80" t="s">
        <v>86</v>
      </c>
      <c r="E65" s="14">
        <f t="shared" si="0"/>
        <v>474.09999999999997</v>
      </c>
      <c r="F65" s="14">
        <v>39.51</v>
      </c>
      <c r="G65" s="14">
        <f t="shared" si="41"/>
        <v>39.51</v>
      </c>
      <c r="H65" s="14">
        <f t="shared" si="41"/>
        <v>39.51</v>
      </c>
      <c r="I65" s="14">
        <f t="shared" si="41"/>
        <v>39.51</v>
      </c>
      <c r="J65" s="14">
        <f t="shared" si="41"/>
        <v>39.51</v>
      </c>
      <c r="K65" s="14">
        <f t="shared" si="41"/>
        <v>39.51</v>
      </c>
      <c r="L65" s="14">
        <f t="shared" si="41"/>
        <v>39.51</v>
      </c>
      <c r="M65" s="14">
        <f t="shared" si="41"/>
        <v>39.51</v>
      </c>
      <c r="N65" s="14">
        <f t="shared" si="41"/>
        <v>39.51</v>
      </c>
      <c r="O65" s="14">
        <f t="shared" si="41"/>
        <v>39.51</v>
      </c>
      <c r="P65" s="14">
        <v>39.5</v>
      </c>
      <c r="Q65" s="14">
        <f t="shared" si="41"/>
        <v>39.5</v>
      </c>
      <c r="R65" s="38">
        <v>1253.37</v>
      </c>
      <c r="S65" s="44">
        <f t="shared" si="32"/>
        <v>594.222717</v>
      </c>
      <c r="T65" s="38"/>
      <c r="U65" s="38">
        <f>S65</f>
        <v>594.222717</v>
      </c>
      <c r="V65" s="38"/>
      <c r="W65" s="38"/>
      <c r="X65" s="77"/>
      <c r="Y65" s="77"/>
      <c r="Z65" s="77"/>
      <c r="AA65" s="77"/>
      <c r="AB65" s="77"/>
      <c r="AC65" s="77"/>
    </row>
    <row r="66" spans="1:29" ht="11.25">
      <c r="A66" s="113"/>
      <c r="B66" s="31" t="s">
        <v>197</v>
      </c>
      <c r="C66" s="10" t="s">
        <v>198</v>
      </c>
      <c r="D66" s="80" t="s">
        <v>311</v>
      </c>
      <c r="E66" s="14">
        <v>2034.83</v>
      </c>
      <c r="F66" s="14">
        <f>E66/12</f>
        <v>169.56916666666666</v>
      </c>
      <c r="G66" s="14">
        <f aca="true" t="shared" si="42" ref="G66:O66">F66</f>
        <v>169.56916666666666</v>
      </c>
      <c r="H66" s="14">
        <f t="shared" si="42"/>
        <v>169.56916666666666</v>
      </c>
      <c r="I66" s="14">
        <f t="shared" si="42"/>
        <v>169.56916666666666</v>
      </c>
      <c r="J66" s="14">
        <f t="shared" si="42"/>
        <v>169.56916666666666</v>
      </c>
      <c r="K66" s="14">
        <f t="shared" si="42"/>
        <v>169.56916666666666</v>
      </c>
      <c r="L66" s="14">
        <f t="shared" si="42"/>
        <v>169.56916666666666</v>
      </c>
      <c r="M66" s="14">
        <f t="shared" si="42"/>
        <v>169.56916666666666</v>
      </c>
      <c r="N66" s="14">
        <f t="shared" si="42"/>
        <v>169.56916666666666</v>
      </c>
      <c r="O66" s="14">
        <f t="shared" si="42"/>
        <v>169.56916666666666</v>
      </c>
      <c r="P66" s="14">
        <v>169.57</v>
      </c>
      <c r="Q66" s="14">
        <v>169.56</v>
      </c>
      <c r="R66" s="38">
        <v>1068.57</v>
      </c>
      <c r="S66" s="44">
        <f t="shared" si="32"/>
        <v>2174.3582931</v>
      </c>
      <c r="T66" s="38"/>
      <c r="U66" s="38"/>
      <c r="V66" s="38"/>
      <c r="W66" s="38">
        <f aca="true" t="shared" si="43" ref="W66:W71">S66</f>
        <v>2174.3582931</v>
      </c>
      <c r="X66" s="77"/>
      <c r="Y66" s="77"/>
      <c r="Z66" s="77"/>
      <c r="AA66" s="77"/>
      <c r="AB66" s="77"/>
      <c r="AC66" s="77"/>
    </row>
    <row r="67" spans="1:29" ht="11.25">
      <c r="A67" s="113"/>
      <c r="B67" s="31" t="s">
        <v>189</v>
      </c>
      <c r="C67" s="10" t="s">
        <v>192</v>
      </c>
      <c r="D67" s="80" t="s">
        <v>311</v>
      </c>
      <c r="E67" s="14">
        <v>871.74</v>
      </c>
      <c r="F67" s="14">
        <v>72.65</v>
      </c>
      <c r="G67" s="14">
        <f aca="true" t="shared" si="44" ref="G67:Q71">F67</f>
        <v>72.65</v>
      </c>
      <c r="H67" s="14">
        <f t="shared" si="44"/>
        <v>72.65</v>
      </c>
      <c r="I67" s="14">
        <f t="shared" si="44"/>
        <v>72.65</v>
      </c>
      <c r="J67" s="14">
        <f t="shared" si="44"/>
        <v>72.65</v>
      </c>
      <c r="K67" s="14">
        <f t="shared" si="44"/>
        <v>72.65</v>
      </c>
      <c r="L67" s="14">
        <f t="shared" si="44"/>
        <v>72.65</v>
      </c>
      <c r="M67" s="14">
        <v>72.65</v>
      </c>
      <c r="N67" s="14">
        <f t="shared" si="44"/>
        <v>72.65</v>
      </c>
      <c r="O67" s="14">
        <f t="shared" si="44"/>
        <v>72.65</v>
      </c>
      <c r="P67" s="14">
        <f t="shared" si="44"/>
        <v>72.65</v>
      </c>
      <c r="Q67" s="14">
        <v>72.59</v>
      </c>
      <c r="R67" s="38">
        <v>1068.57</v>
      </c>
      <c r="S67" s="44">
        <f t="shared" si="32"/>
        <v>931.5152118</v>
      </c>
      <c r="T67" s="38"/>
      <c r="U67" s="38"/>
      <c r="V67" s="38"/>
      <c r="W67" s="38">
        <f t="shared" si="43"/>
        <v>931.5152118</v>
      </c>
      <c r="X67" s="77"/>
      <c r="Y67" s="77"/>
      <c r="Z67" s="77"/>
      <c r="AA67" s="77"/>
      <c r="AB67" s="77"/>
      <c r="AC67" s="77"/>
    </row>
    <row r="68" spans="1:29" ht="11.25">
      <c r="A68" s="113"/>
      <c r="B68" s="31" t="s">
        <v>190</v>
      </c>
      <c r="C68" s="10" t="s">
        <v>201</v>
      </c>
      <c r="D68" s="80" t="s">
        <v>311</v>
      </c>
      <c r="E68" s="14">
        <v>547.83</v>
      </c>
      <c r="F68" s="14">
        <f>E68/12</f>
        <v>45.6525</v>
      </c>
      <c r="G68" s="14">
        <f t="shared" si="44"/>
        <v>45.6525</v>
      </c>
      <c r="H68" s="14">
        <f t="shared" si="44"/>
        <v>45.6525</v>
      </c>
      <c r="I68" s="14">
        <f t="shared" si="44"/>
        <v>45.6525</v>
      </c>
      <c r="J68" s="14">
        <f t="shared" si="44"/>
        <v>45.6525</v>
      </c>
      <c r="K68" s="14">
        <f t="shared" si="44"/>
        <v>45.6525</v>
      </c>
      <c r="L68" s="14">
        <f t="shared" si="44"/>
        <v>45.6525</v>
      </c>
      <c r="M68" s="14">
        <f t="shared" si="44"/>
        <v>45.6525</v>
      </c>
      <c r="N68" s="14">
        <f t="shared" si="44"/>
        <v>45.6525</v>
      </c>
      <c r="O68" s="14">
        <f t="shared" si="44"/>
        <v>45.6525</v>
      </c>
      <c r="P68" s="14">
        <f t="shared" si="44"/>
        <v>45.6525</v>
      </c>
      <c r="Q68" s="14">
        <v>45.68</v>
      </c>
      <c r="R68" s="38">
        <v>1068.57</v>
      </c>
      <c r="S68" s="44">
        <f t="shared" si="32"/>
        <v>585.3947031</v>
      </c>
      <c r="T68" s="38"/>
      <c r="U68" s="38"/>
      <c r="V68" s="38"/>
      <c r="W68" s="38">
        <f t="shared" si="43"/>
        <v>585.3947031</v>
      </c>
      <c r="X68" s="77"/>
      <c r="Y68" s="77"/>
      <c r="Z68" s="77"/>
      <c r="AA68" s="77"/>
      <c r="AB68" s="77"/>
      <c r="AC68" s="77"/>
    </row>
    <row r="69" spans="1:29" ht="11.25">
      <c r="A69" s="113"/>
      <c r="B69" s="31" t="s">
        <v>199</v>
      </c>
      <c r="C69" s="10" t="s">
        <v>201</v>
      </c>
      <c r="D69" s="80" t="s">
        <v>311</v>
      </c>
      <c r="E69" s="14">
        <v>418.14</v>
      </c>
      <c r="F69" s="14">
        <f>E69/12</f>
        <v>34.845</v>
      </c>
      <c r="G69" s="14">
        <f t="shared" si="44"/>
        <v>34.845</v>
      </c>
      <c r="H69" s="14">
        <f t="shared" si="44"/>
        <v>34.845</v>
      </c>
      <c r="I69" s="14">
        <f t="shared" si="44"/>
        <v>34.845</v>
      </c>
      <c r="J69" s="14">
        <f t="shared" si="44"/>
        <v>34.845</v>
      </c>
      <c r="K69" s="14">
        <f t="shared" si="44"/>
        <v>34.845</v>
      </c>
      <c r="L69" s="14">
        <f t="shared" si="44"/>
        <v>34.845</v>
      </c>
      <c r="M69" s="14">
        <f t="shared" si="44"/>
        <v>34.845</v>
      </c>
      <c r="N69" s="14">
        <f t="shared" si="44"/>
        <v>34.845</v>
      </c>
      <c r="O69" s="14">
        <f t="shared" si="44"/>
        <v>34.845</v>
      </c>
      <c r="P69" s="14">
        <v>34.85</v>
      </c>
      <c r="Q69" s="14">
        <v>34.79</v>
      </c>
      <c r="R69" s="38">
        <v>1068.57</v>
      </c>
      <c r="S69" s="44">
        <f t="shared" si="32"/>
        <v>446.8118598</v>
      </c>
      <c r="T69" s="38"/>
      <c r="U69" s="38"/>
      <c r="V69" s="38"/>
      <c r="W69" s="38">
        <f t="shared" si="43"/>
        <v>446.8118598</v>
      </c>
      <c r="X69" s="77"/>
      <c r="Y69" s="77"/>
      <c r="Z69" s="77"/>
      <c r="AA69" s="77"/>
      <c r="AB69" s="77"/>
      <c r="AC69" s="77"/>
    </row>
    <row r="70" spans="1:29" ht="11.25">
      <c r="A70" s="113"/>
      <c r="B70" s="31" t="s">
        <v>156</v>
      </c>
      <c r="C70" s="10" t="s">
        <v>201</v>
      </c>
      <c r="D70" s="80" t="s">
        <v>311</v>
      </c>
      <c r="E70" s="14">
        <v>331.4</v>
      </c>
      <c r="F70" s="14">
        <f>E70/12</f>
        <v>27.616666666666664</v>
      </c>
      <c r="G70" s="14">
        <f t="shared" si="44"/>
        <v>27.616666666666664</v>
      </c>
      <c r="H70" s="14">
        <f t="shared" si="44"/>
        <v>27.616666666666664</v>
      </c>
      <c r="I70" s="14">
        <f t="shared" si="44"/>
        <v>27.616666666666664</v>
      </c>
      <c r="J70" s="14">
        <f t="shared" si="44"/>
        <v>27.616666666666664</v>
      </c>
      <c r="K70" s="14">
        <f t="shared" si="44"/>
        <v>27.616666666666664</v>
      </c>
      <c r="L70" s="14">
        <f t="shared" si="44"/>
        <v>27.616666666666664</v>
      </c>
      <c r="M70" s="14">
        <f t="shared" si="44"/>
        <v>27.616666666666664</v>
      </c>
      <c r="N70" s="14">
        <f t="shared" si="44"/>
        <v>27.616666666666664</v>
      </c>
      <c r="O70" s="14">
        <v>27.62</v>
      </c>
      <c r="P70" s="14">
        <v>27.62</v>
      </c>
      <c r="Q70" s="14">
        <v>27.58</v>
      </c>
      <c r="R70" s="38">
        <v>1068.57</v>
      </c>
      <c r="S70" s="44">
        <f t="shared" si="32"/>
        <v>354.12409799999995</v>
      </c>
      <c r="T70" s="38"/>
      <c r="U70" s="38"/>
      <c r="V70" s="38"/>
      <c r="W70" s="38">
        <f t="shared" si="43"/>
        <v>354.12409799999995</v>
      </c>
      <c r="X70" s="77"/>
      <c r="Y70" s="77"/>
      <c r="Z70" s="77"/>
      <c r="AA70" s="77"/>
      <c r="AB70" s="77"/>
      <c r="AC70" s="77"/>
    </row>
    <row r="71" spans="1:29" ht="11.25">
      <c r="A71" s="113"/>
      <c r="B71" s="31" t="s">
        <v>200</v>
      </c>
      <c r="C71" s="10" t="s">
        <v>202</v>
      </c>
      <c r="D71" s="3" t="s">
        <v>311</v>
      </c>
      <c r="E71" s="14">
        <v>179.24</v>
      </c>
      <c r="F71" s="14">
        <f>E71/12</f>
        <v>14.936666666666667</v>
      </c>
      <c r="G71" s="14">
        <f t="shared" si="44"/>
        <v>14.936666666666667</v>
      </c>
      <c r="H71" s="14">
        <f t="shared" si="44"/>
        <v>14.936666666666667</v>
      </c>
      <c r="I71" s="14">
        <f t="shared" si="44"/>
        <v>14.936666666666667</v>
      </c>
      <c r="J71" s="14">
        <f t="shared" si="44"/>
        <v>14.936666666666667</v>
      </c>
      <c r="K71" s="14">
        <f t="shared" si="44"/>
        <v>14.936666666666667</v>
      </c>
      <c r="L71" s="14">
        <f t="shared" si="44"/>
        <v>14.936666666666667</v>
      </c>
      <c r="M71" s="14">
        <f t="shared" si="44"/>
        <v>14.936666666666667</v>
      </c>
      <c r="N71" s="14">
        <v>14.93</v>
      </c>
      <c r="O71" s="14">
        <f t="shared" si="44"/>
        <v>14.93</v>
      </c>
      <c r="P71" s="14">
        <f t="shared" si="44"/>
        <v>14.93</v>
      </c>
      <c r="Q71" s="14">
        <f t="shared" si="44"/>
        <v>14.93</v>
      </c>
      <c r="R71" s="38">
        <v>1068.57</v>
      </c>
      <c r="S71" s="44">
        <f t="shared" si="32"/>
        <v>191.53048679999998</v>
      </c>
      <c r="T71" s="38"/>
      <c r="U71" s="38"/>
      <c r="V71" s="38"/>
      <c r="W71" s="38">
        <f t="shared" si="43"/>
        <v>191.53048679999998</v>
      </c>
      <c r="X71" s="77"/>
      <c r="Y71" s="77"/>
      <c r="Z71" s="77"/>
      <c r="AA71" s="77"/>
      <c r="AB71" s="77"/>
      <c r="AC71" s="77"/>
    </row>
    <row r="72" spans="1:29" ht="11.25">
      <c r="A72" s="23">
        <v>13</v>
      </c>
      <c r="B72" s="112" t="s">
        <v>54</v>
      </c>
      <c r="C72" s="10" t="s">
        <v>33</v>
      </c>
      <c r="D72" s="81" t="s">
        <v>310</v>
      </c>
      <c r="E72" s="58">
        <v>2202.6</v>
      </c>
      <c r="F72" s="58">
        <v>183.55</v>
      </c>
      <c r="G72" s="58">
        <v>183.55</v>
      </c>
      <c r="H72" s="58">
        <v>183.55</v>
      </c>
      <c r="I72" s="58">
        <v>183.55</v>
      </c>
      <c r="J72" s="58">
        <v>183.55</v>
      </c>
      <c r="K72" s="58">
        <v>183.55</v>
      </c>
      <c r="L72" s="58">
        <v>183.55</v>
      </c>
      <c r="M72" s="58">
        <v>183.55</v>
      </c>
      <c r="N72" s="58">
        <v>183.55</v>
      </c>
      <c r="O72" s="58">
        <v>183.55</v>
      </c>
      <c r="P72" s="58">
        <v>183.55</v>
      </c>
      <c r="Q72" s="58">
        <v>183.55</v>
      </c>
      <c r="R72" s="38">
        <v>1297.81</v>
      </c>
      <c r="S72" s="44">
        <f t="shared" si="32"/>
        <v>2858.556306</v>
      </c>
      <c r="T72" s="38"/>
      <c r="U72" s="38"/>
      <c r="V72" s="38">
        <f>S72</f>
        <v>2858.556306</v>
      </c>
      <c r="W72" s="38"/>
      <c r="X72" s="77"/>
      <c r="Y72" s="77"/>
      <c r="Z72" s="77"/>
      <c r="AA72" s="77"/>
      <c r="AB72" s="77"/>
      <c r="AC72" s="77"/>
    </row>
    <row r="73" spans="1:29" ht="22.5">
      <c r="A73" s="11"/>
      <c r="B73" s="113"/>
      <c r="C73" s="10" t="s">
        <v>370</v>
      </c>
      <c r="D73" s="81" t="s">
        <v>310</v>
      </c>
      <c r="E73" s="18">
        <v>44.27</v>
      </c>
      <c r="F73" s="18">
        <v>3.69</v>
      </c>
      <c r="G73" s="18">
        <v>3.69</v>
      </c>
      <c r="H73" s="18">
        <v>3.69</v>
      </c>
      <c r="I73" s="18">
        <v>3.69</v>
      </c>
      <c r="J73" s="18">
        <v>3.69</v>
      </c>
      <c r="K73" s="18">
        <v>3.69</v>
      </c>
      <c r="L73" s="18">
        <v>3.69</v>
      </c>
      <c r="M73" s="18">
        <v>3.69</v>
      </c>
      <c r="N73" s="18">
        <v>3.69</v>
      </c>
      <c r="O73" s="18">
        <v>3.69</v>
      </c>
      <c r="P73" s="18">
        <v>3.69</v>
      </c>
      <c r="Q73" s="59">
        <v>3.68</v>
      </c>
      <c r="R73" s="38"/>
      <c r="S73" s="44"/>
      <c r="T73" s="38"/>
      <c r="U73" s="38"/>
      <c r="V73" s="38"/>
      <c r="W73" s="38"/>
      <c r="X73" s="77"/>
      <c r="Y73" s="77"/>
      <c r="Z73" s="77"/>
      <c r="AA73" s="77"/>
      <c r="AB73" s="77"/>
      <c r="AC73" s="77"/>
    </row>
    <row r="74" spans="1:29" ht="22.5">
      <c r="A74" s="11"/>
      <c r="B74" s="113"/>
      <c r="C74" s="10" t="s">
        <v>371</v>
      </c>
      <c r="D74" s="81" t="s">
        <v>310</v>
      </c>
      <c r="E74" s="18">
        <v>84.55</v>
      </c>
      <c r="F74" s="18">
        <v>7.05</v>
      </c>
      <c r="G74" s="18">
        <v>7.05</v>
      </c>
      <c r="H74" s="18">
        <v>7.05</v>
      </c>
      <c r="I74" s="18">
        <v>7.05</v>
      </c>
      <c r="J74" s="18">
        <v>7.05</v>
      </c>
      <c r="K74" s="18">
        <v>7.05</v>
      </c>
      <c r="L74" s="18">
        <v>7.05</v>
      </c>
      <c r="M74" s="18">
        <v>7.05</v>
      </c>
      <c r="N74" s="18">
        <v>7.05</v>
      </c>
      <c r="O74" s="18">
        <v>7.05</v>
      </c>
      <c r="P74" s="18">
        <v>7.05</v>
      </c>
      <c r="Q74" s="59">
        <v>7</v>
      </c>
      <c r="R74" s="38"/>
      <c r="S74" s="44"/>
      <c r="T74" s="38"/>
      <c r="U74" s="38"/>
      <c r="V74" s="38"/>
      <c r="W74" s="38"/>
      <c r="X74" s="77"/>
      <c r="Y74" s="77"/>
      <c r="Z74" s="77"/>
      <c r="AA74" s="77"/>
      <c r="AB74" s="77"/>
      <c r="AC74" s="77"/>
    </row>
    <row r="75" spans="1:29" ht="33.75">
      <c r="A75" s="11"/>
      <c r="B75" s="113"/>
      <c r="C75" s="10" t="s">
        <v>385</v>
      </c>
      <c r="D75" s="81" t="s">
        <v>310</v>
      </c>
      <c r="E75" s="18">
        <v>494.32</v>
      </c>
      <c r="F75" s="18">
        <v>41.19</v>
      </c>
      <c r="G75" s="18">
        <v>41.19</v>
      </c>
      <c r="H75" s="18">
        <v>41.19</v>
      </c>
      <c r="I75" s="18">
        <v>41.19</v>
      </c>
      <c r="J75" s="18">
        <v>41.19</v>
      </c>
      <c r="K75" s="18">
        <v>41.19</v>
      </c>
      <c r="L75" s="18">
        <v>41.19</v>
      </c>
      <c r="M75" s="18">
        <v>41.19</v>
      </c>
      <c r="N75" s="18">
        <v>41.19</v>
      </c>
      <c r="O75" s="18">
        <v>41.19</v>
      </c>
      <c r="P75" s="18">
        <v>41.19</v>
      </c>
      <c r="Q75" s="59">
        <v>41.23</v>
      </c>
      <c r="R75" s="38"/>
      <c r="S75" s="44"/>
      <c r="T75" s="38"/>
      <c r="U75" s="38"/>
      <c r="V75" s="38"/>
      <c r="W75" s="38"/>
      <c r="X75" s="77"/>
      <c r="Y75" s="77"/>
      <c r="Z75" s="77"/>
      <c r="AA75" s="77"/>
      <c r="AB75" s="77"/>
      <c r="AC75" s="77"/>
    </row>
    <row r="76" spans="1:29" ht="33.75">
      <c r="A76" s="11"/>
      <c r="B76" s="113"/>
      <c r="C76" s="10" t="s">
        <v>386</v>
      </c>
      <c r="D76" s="81" t="s">
        <v>310</v>
      </c>
      <c r="E76" s="18">
        <v>243.66</v>
      </c>
      <c r="F76" s="18">
        <v>20.3</v>
      </c>
      <c r="G76" s="18">
        <v>20.3</v>
      </c>
      <c r="H76" s="18">
        <v>20.3</v>
      </c>
      <c r="I76" s="18">
        <v>20.3</v>
      </c>
      <c r="J76" s="18">
        <v>20.3</v>
      </c>
      <c r="K76" s="18">
        <v>20.3</v>
      </c>
      <c r="L76" s="18">
        <v>20.3</v>
      </c>
      <c r="M76" s="18">
        <v>20.3</v>
      </c>
      <c r="N76" s="18">
        <v>20.3</v>
      </c>
      <c r="O76" s="18">
        <v>20.3</v>
      </c>
      <c r="P76" s="18">
        <v>20.3</v>
      </c>
      <c r="Q76" s="59">
        <v>20.36</v>
      </c>
      <c r="R76" s="38"/>
      <c r="S76" s="44"/>
      <c r="T76" s="38"/>
      <c r="U76" s="38"/>
      <c r="V76" s="38"/>
      <c r="W76" s="38"/>
      <c r="X76" s="77"/>
      <c r="Y76" s="77"/>
      <c r="Z76" s="77"/>
      <c r="AA76" s="77"/>
      <c r="AB76" s="77"/>
      <c r="AC76" s="77"/>
    </row>
    <row r="77" spans="1:29" ht="11.25">
      <c r="A77" s="11"/>
      <c r="B77" s="113"/>
      <c r="C77" s="10" t="s">
        <v>377</v>
      </c>
      <c r="D77" s="81" t="s">
        <v>310</v>
      </c>
      <c r="E77" s="18">
        <v>22.71</v>
      </c>
      <c r="F77" s="18">
        <v>1.89</v>
      </c>
      <c r="G77" s="18">
        <v>1.89</v>
      </c>
      <c r="H77" s="18">
        <v>1.89</v>
      </c>
      <c r="I77" s="18">
        <v>1.89</v>
      </c>
      <c r="J77" s="18">
        <v>1.89</v>
      </c>
      <c r="K77" s="18">
        <v>1.89</v>
      </c>
      <c r="L77" s="18">
        <v>1.89</v>
      </c>
      <c r="M77" s="18">
        <v>1.89</v>
      </c>
      <c r="N77" s="18">
        <v>1.89</v>
      </c>
      <c r="O77" s="18">
        <v>1.89</v>
      </c>
      <c r="P77" s="18">
        <v>1.89</v>
      </c>
      <c r="Q77" s="59">
        <v>1.92</v>
      </c>
      <c r="R77" s="38"/>
      <c r="S77" s="44"/>
      <c r="T77" s="38"/>
      <c r="U77" s="38"/>
      <c r="V77" s="38"/>
      <c r="W77" s="38"/>
      <c r="X77" s="77"/>
      <c r="Y77" s="77"/>
      <c r="Z77" s="77"/>
      <c r="AA77" s="77"/>
      <c r="AB77" s="77"/>
      <c r="AC77" s="77"/>
    </row>
    <row r="78" spans="1:29" ht="22.5">
      <c r="A78" s="11"/>
      <c r="B78" s="113"/>
      <c r="C78" s="10" t="s">
        <v>387</v>
      </c>
      <c r="D78" s="81" t="s">
        <v>310</v>
      </c>
      <c r="E78" s="18">
        <v>20.2</v>
      </c>
      <c r="F78" s="18">
        <v>1.68</v>
      </c>
      <c r="G78" s="18">
        <v>1.68</v>
      </c>
      <c r="H78" s="18">
        <v>1.68</v>
      </c>
      <c r="I78" s="18">
        <v>1.68</v>
      </c>
      <c r="J78" s="18">
        <v>1.68</v>
      </c>
      <c r="K78" s="18">
        <v>1.68</v>
      </c>
      <c r="L78" s="18">
        <v>1.68</v>
      </c>
      <c r="M78" s="18">
        <v>1.68</v>
      </c>
      <c r="N78" s="18">
        <v>1.68</v>
      </c>
      <c r="O78" s="18">
        <v>1.68</v>
      </c>
      <c r="P78" s="18">
        <v>1.68</v>
      </c>
      <c r="Q78" s="59">
        <v>1.72</v>
      </c>
      <c r="R78" s="38"/>
      <c r="S78" s="44"/>
      <c r="T78" s="38"/>
      <c r="U78" s="38"/>
      <c r="V78" s="38"/>
      <c r="W78" s="38"/>
      <c r="X78" s="77"/>
      <c r="Y78" s="77"/>
      <c r="Z78" s="77"/>
      <c r="AA78" s="77"/>
      <c r="AB78" s="77"/>
      <c r="AC78" s="77"/>
    </row>
    <row r="79" spans="1:29" ht="11.25">
      <c r="A79" s="11"/>
      <c r="B79" s="113"/>
      <c r="C79" s="10" t="s">
        <v>388</v>
      </c>
      <c r="D79" s="81" t="s">
        <v>310</v>
      </c>
      <c r="E79" s="18">
        <v>11.39</v>
      </c>
      <c r="F79" s="18">
        <v>0.95</v>
      </c>
      <c r="G79" s="18">
        <v>0.95</v>
      </c>
      <c r="H79" s="18">
        <v>0.95</v>
      </c>
      <c r="I79" s="18">
        <v>0.95</v>
      </c>
      <c r="J79" s="18">
        <v>0.95</v>
      </c>
      <c r="K79" s="18">
        <v>0.95</v>
      </c>
      <c r="L79" s="18">
        <v>0.95</v>
      </c>
      <c r="M79" s="18">
        <v>0.95</v>
      </c>
      <c r="N79" s="18">
        <v>0.95</v>
      </c>
      <c r="O79" s="18">
        <v>0.95</v>
      </c>
      <c r="P79" s="18">
        <v>0.95</v>
      </c>
      <c r="Q79" s="59">
        <v>0.94</v>
      </c>
      <c r="R79" s="38"/>
      <c r="S79" s="44"/>
      <c r="T79" s="38"/>
      <c r="U79" s="38"/>
      <c r="V79" s="38"/>
      <c r="W79" s="38"/>
      <c r="X79" s="77"/>
      <c r="Y79" s="77"/>
      <c r="Z79" s="77"/>
      <c r="AA79" s="77"/>
      <c r="AB79" s="77"/>
      <c r="AC79" s="77"/>
    </row>
    <row r="80" spans="1:29" ht="33.75">
      <c r="A80" s="11"/>
      <c r="B80" s="113"/>
      <c r="C80" s="10" t="s">
        <v>247</v>
      </c>
      <c r="D80" s="80" t="s">
        <v>245</v>
      </c>
      <c r="E80" s="18">
        <v>469.8</v>
      </c>
      <c r="F80" s="18">
        <v>39.15</v>
      </c>
      <c r="G80" s="18">
        <v>39.15</v>
      </c>
      <c r="H80" s="18">
        <v>39.15</v>
      </c>
      <c r="I80" s="18">
        <v>39.15</v>
      </c>
      <c r="J80" s="18">
        <v>39.15</v>
      </c>
      <c r="K80" s="18">
        <v>39.15</v>
      </c>
      <c r="L80" s="18">
        <v>39.15</v>
      </c>
      <c r="M80" s="18">
        <v>39.15</v>
      </c>
      <c r="N80" s="18">
        <v>39.15</v>
      </c>
      <c r="O80" s="18">
        <v>39.15</v>
      </c>
      <c r="P80" s="18">
        <v>39.15</v>
      </c>
      <c r="Q80" s="18">
        <v>39.15</v>
      </c>
      <c r="R80" s="38"/>
      <c r="S80" s="44"/>
      <c r="T80" s="38"/>
      <c r="U80" s="38"/>
      <c r="V80" s="38"/>
      <c r="W80" s="38"/>
      <c r="X80" s="77"/>
      <c r="Y80" s="77"/>
      <c r="Z80" s="77"/>
      <c r="AA80" s="77"/>
      <c r="AB80" s="77"/>
      <c r="AC80" s="77"/>
    </row>
    <row r="81" spans="1:29" ht="22.5">
      <c r="A81" s="11"/>
      <c r="B81" s="113"/>
      <c r="C81" s="10" t="s">
        <v>59</v>
      </c>
      <c r="D81" s="80" t="s">
        <v>56</v>
      </c>
      <c r="E81" s="18">
        <v>25.23</v>
      </c>
      <c r="F81" s="18">
        <v>2.1</v>
      </c>
      <c r="G81" s="18">
        <f aca="true" t="shared" si="45" ref="G81:H87">F81</f>
        <v>2.1</v>
      </c>
      <c r="H81" s="18">
        <f t="shared" si="45"/>
        <v>2.1</v>
      </c>
      <c r="I81" s="18">
        <f aca="true" t="shared" si="46" ref="I81:Q87">H81</f>
        <v>2.1</v>
      </c>
      <c r="J81" s="18">
        <f t="shared" si="46"/>
        <v>2.1</v>
      </c>
      <c r="K81" s="18">
        <f t="shared" si="46"/>
        <v>2.1</v>
      </c>
      <c r="L81" s="18">
        <f t="shared" si="46"/>
        <v>2.1</v>
      </c>
      <c r="M81" s="18">
        <f t="shared" si="46"/>
        <v>2.1</v>
      </c>
      <c r="N81" s="18">
        <f t="shared" si="46"/>
        <v>2.1</v>
      </c>
      <c r="O81" s="18">
        <v>2.11</v>
      </c>
      <c r="P81" s="59">
        <f t="shared" si="46"/>
        <v>2.11</v>
      </c>
      <c r="Q81" s="59">
        <f t="shared" si="46"/>
        <v>2.11</v>
      </c>
      <c r="R81" s="38">
        <v>1117.37</v>
      </c>
      <c r="S81" s="44">
        <f aca="true" t="shared" si="47" ref="S81:S102">R81*E81/1000</f>
        <v>28.191245099999996</v>
      </c>
      <c r="T81" s="38">
        <f>S81</f>
        <v>28.191245099999996</v>
      </c>
      <c r="U81" s="38"/>
      <c r="V81" s="38"/>
      <c r="W81" s="38"/>
      <c r="X81" s="77"/>
      <c r="Y81" s="77"/>
      <c r="Z81" s="77"/>
      <c r="AA81" s="77"/>
      <c r="AB81" s="77"/>
      <c r="AC81" s="77"/>
    </row>
    <row r="82" spans="1:29" ht="90">
      <c r="A82" s="11"/>
      <c r="B82" s="113"/>
      <c r="C82" s="10" t="s">
        <v>172</v>
      </c>
      <c r="D82" s="80" t="s">
        <v>311</v>
      </c>
      <c r="E82" s="3">
        <v>708.12</v>
      </c>
      <c r="F82" s="5">
        <f>E82/12</f>
        <v>59.01</v>
      </c>
      <c r="G82" s="5">
        <f t="shared" si="45"/>
        <v>59.01</v>
      </c>
      <c r="H82" s="5">
        <f t="shared" si="45"/>
        <v>59.01</v>
      </c>
      <c r="I82" s="5">
        <f t="shared" si="46"/>
        <v>59.01</v>
      </c>
      <c r="J82" s="5">
        <f t="shared" si="46"/>
        <v>59.01</v>
      </c>
      <c r="K82" s="5">
        <f t="shared" si="46"/>
        <v>59.01</v>
      </c>
      <c r="L82" s="5">
        <f t="shared" si="46"/>
        <v>59.01</v>
      </c>
      <c r="M82" s="5">
        <f t="shared" si="46"/>
        <v>59.01</v>
      </c>
      <c r="N82" s="5">
        <f t="shared" si="46"/>
        <v>59.01</v>
      </c>
      <c r="O82" s="5">
        <f t="shared" si="46"/>
        <v>59.01</v>
      </c>
      <c r="P82" s="17">
        <f t="shared" si="46"/>
        <v>59.01</v>
      </c>
      <c r="Q82" s="17">
        <f t="shared" si="46"/>
        <v>59.01</v>
      </c>
      <c r="R82" s="38">
        <v>1068.57</v>
      </c>
      <c r="S82" s="44">
        <f t="shared" si="47"/>
        <v>756.6757884</v>
      </c>
      <c r="T82" s="38"/>
      <c r="U82" s="38"/>
      <c r="V82" s="38"/>
      <c r="W82" s="38">
        <f>S82</f>
        <v>756.6757884</v>
      </c>
      <c r="X82" s="77"/>
      <c r="Y82" s="77"/>
      <c r="Z82" s="77"/>
      <c r="AA82" s="77"/>
      <c r="AB82" s="77"/>
      <c r="AC82" s="77"/>
    </row>
    <row r="83" spans="1:29" ht="22.5">
      <c r="A83" s="11"/>
      <c r="B83" s="113"/>
      <c r="C83" s="10" t="s">
        <v>70</v>
      </c>
      <c r="D83" s="80" t="s">
        <v>86</v>
      </c>
      <c r="E83" s="5">
        <v>43.51</v>
      </c>
      <c r="F83" s="5">
        <f>E83/12</f>
        <v>3.625833333333333</v>
      </c>
      <c r="G83" s="5">
        <f t="shared" si="45"/>
        <v>3.625833333333333</v>
      </c>
      <c r="H83" s="5">
        <f t="shared" si="45"/>
        <v>3.625833333333333</v>
      </c>
      <c r="I83" s="5">
        <f t="shared" si="46"/>
        <v>3.625833333333333</v>
      </c>
      <c r="J83" s="5">
        <f t="shared" si="46"/>
        <v>3.625833333333333</v>
      </c>
      <c r="K83" s="5">
        <f t="shared" si="46"/>
        <v>3.625833333333333</v>
      </c>
      <c r="L83" s="5">
        <f t="shared" si="46"/>
        <v>3.625833333333333</v>
      </c>
      <c r="M83" s="5">
        <v>3.62</v>
      </c>
      <c r="N83" s="5">
        <f t="shared" si="46"/>
        <v>3.62</v>
      </c>
      <c r="O83" s="5">
        <f t="shared" si="46"/>
        <v>3.62</v>
      </c>
      <c r="P83" s="17">
        <f t="shared" si="46"/>
        <v>3.62</v>
      </c>
      <c r="Q83" s="17">
        <f t="shared" si="46"/>
        <v>3.62</v>
      </c>
      <c r="R83" s="38">
        <v>1253.37</v>
      </c>
      <c r="S83" s="44">
        <f t="shared" si="47"/>
        <v>54.5341287</v>
      </c>
      <c r="T83" s="38"/>
      <c r="U83" s="38">
        <f>S83</f>
        <v>54.5341287</v>
      </c>
      <c r="V83" s="38"/>
      <c r="W83" s="38"/>
      <c r="X83" s="77"/>
      <c r="Y83" s="77"/>
      <c r="Z83" s="77"/>
      <c r="AA83" s="77"/>
      <c r="AB83" s="77"/>
      <c r="AC83" s="77"/>
    </row>
    <row r="84" spans="1:29" ht="56.25">
      <c r="A84" s="11"/>
      <c r="B84" s="113"/>
      <c r="C84" s="10" t="s">
        <v>273</v>
      </c>
      <c r="D84" s="80" t="s">
        <v>86</v>
      </c>
      <c r="E84" s="5">
        <v>126.4</v>
      </c>
      <c r="F84" s="5">
        <v>10.5</v>
      </c>
      <c r="G84" s="5">
        <v>10.5</v>
      </c>
      <c r="H84" s="5">
        <v>10.5</v>
      </c>
      <c r="I84" s="5">
        <v>10.5</v>
      </c>
      <c r="J84" s="5">
        <v>10.5</v>
      </c>
      <c r="K84" s="5">
        <v>10.5</v>
      </c>
      <c r="L84" s="5">
        <v>10.5</v>
      </c>
      <c r="M84" s="5">
        <v>10.5</v>
      </c>
      <c r="N84" s="5">
        <v>10.5</v>
      </c>
      <c r="O84" s="5">
        <v>10.5</v>
      </c>
      <c r="P84" s="5">
        <v>10.5</v>
      </c>
      <c r="Q84" s="17">
        <v>10.9</v>
      </c>
      <c r="R84" s="38"/>
      <c r="S84" s="44"/>
      <c r="T84" s="38"/>
      <c r="U84" s="38"/>
      <c r="V84" s="38"/>
      <c r="W84" s="38"/>
      <c r="X84" s="77"/>
      <c r="Y84" s="77"/>
      <c r="Z84" s="77"/>
      <c r="AA84" s="77"/>
      <c r="AB84" s="77"/>
      <c r="AC84" s="77"/>
    </row>
    <row r="85" spans="1:29" ht="22.5">
      <c r="A85" s="21"/>
      <c r="B85" s="114"/>
      <c r="C85" s="10" t="s">
        <v>272</v>
      </c>
      <c r="D85" s="80" t="s">
        <v>86</v>
      </c>
      <c r="E85" s="5">
        <v>98.11</v>
      </c>
      <c r="F85" s="5">
        <v>8.17</v>
      </c>
      <c r="G85" s="5">
        <f t="shared" si="45"/>
        <v>8.17</v>
      </c>
      <c r="H85" s="5">
        <f t="shared" si="45"/>
        <v>8.17</v>
      </c>
      <c r="I85" s="5">
        <f t="shared" si="46"/>
        <v>8.17</v>
      </c>
      <c r="J85" s="5">
        <f t="shared" si="46"/>
        <v>8.17</v>
      </c>
      <c r="K85" s="5">
        <f t="shared" si="46"/>
        <v>8.17</v>
      </c>
      <c r="L85" s="5">
        <f t="shared" si="46"/>
        <v>8.17</v>
      </c>
      <c r="M85" s="5">
        <f t="shared" si="46"/>
        <v>8.17</v>
      </c>
      <c r="N85" s="5">
        <f t="shared" si="46"/>
        <v>8.17</v>
      </c>
      <c r="O85" s="5">
        <f t="shared" si="46"/>
        <v>8.17</v>
      </c>
      <c r="P85" s="17">
        <f t="shared" si="46"/>
        <v>8.17</v>
      </c>
      <c r="Q85" s="17">
        <v>8.24</v>
      </c>
      <c r="R85" s="38">
        <v>1253.37</v>
      </c>
      <c r="S85" s="44">
        <f t="shared" si="47"/>
        <v>122.96813069999999</v>
      </c>
      <c r="T85" s="38"/>
      <c r="U85" s="38">
        <f>S85</f>
        <v>122.96813069999999</v>
      </c>
      <c r="V85" s="38"/>
      <c r="W85" s="38"/>
      <c r="X85" s="77"/>
      <c r="Y85" s="77"/>
      <c r="Z85" s="77"/>
      <c r="AA85" s="77"/>
      <c r="AB85" s="77"/>
      <c r="AC85" s="77"/>
    </row>
    <row r="86" spans="1:29" ht="22.5">
      <c r="A86" s="23">
        <v>14</v>
      </c>
      <c r="B86" s="112" t="s">
        <v>57</v>
      </c>
      <c r="C86" s="10" t="s">
        <v>3</v>
      </c>
      <c r="D86" s="80" t="s">
        <v>56</v>
      </c>
      <c r="E86" s="5">
        <v>109.31</v>
      </c>
      <c r="F86" s="5">
        <v>9.11</v>
      </c>
      <c r="G86" s="5">
        <f t="shared" si="45"/>
        <v>9.11</v>
      </c>
      <c r="H86" s="5">
        <f t="shared" si="45"/>
        <v>9.11</v>
      </c>
      <c r="I86" s="5">
        <f t="shared" si="46"/>
        <v>9.11</v>
      </c>
      <c r="J86" s="5">
        <f t="shared" si="46"/>
        <v>9.11</v>
      </c>
      <c r="K86" s="5">
        <f t="shared" si="46"/>
        <v>9.11</v>
      </c>
      <c r="L86" s="5">
        <f t="shared" si="46"/>
        <v>9.11</v>
      </c>
      <c r="M86" s="5">
        <f t="shared" si="46"/>
        <v>9.11</v>
      </c>
      <c r="N86" s="5">
        <f t="shared" si="46"/>
        <v>9.11</v>
      </c>
      <c r="O86" s="5">
        <f t="shared" si="46"/>
        <v>9.11</v>
      </c>
      <c r="P86" s="17">
        <v>9.11</v>
      </c>
      <c r="Q86" s="17">
        <v>9.1</v>
      </c>
      <c r="R86" s="38">
        <v>1117.37</v>
      </c>
      <c r="S86" s="44">
        <f t="shared" si="47"/>
        <v>122.1397147</v>
      </c>
      <c r="T86" s="38">
        <f>S86</f>
        <v>122.1397147</v>
      </c>
      <c r="U86" s="38"/>
      <c r="V86" s="38"/>
      <c r="W86" s="38"/>
      <c r="X86" s="77"/>
      <c r="Y86" s="77"/>
      <c r="Z86" s="77"/>
      <c r="AA86" s="77"/>
      <c r="AB86" s="77"/>
      <c r="AC86" s="77"/>
    </row>
    <row r="87" spans="1:29" ht="33.75">
      <c r="A87" s="21"/>
      <c r="B87" s="114"/>
      <c r="C87" s="10" t="s">
        <v>355</v>
      </c>
      <c r="D87" s="80" t="s">
        <v>56</v>
      </c>
      <c r="E87" s="5">
        <f>F87+G87+H87+I87+J87+K87+L87+M87+N87+O87+P87+Q87</f>
        <v>187.80000000000004</v>
      </c>
      <c r="F87" s="5">
        <v>15.65</v>
      </c>
      <c r="G87" s="5">
        <f t="shared" si="45"/>
        <v>15.65</v>
      </c>
      <c r="H87" s="5">
        <f t="shared" si="45"/>
        <v>15.65</v>
      </c>
      <c r="I87" s="5">
        <f>H87</f>
        <v>15.65</v>
      </c>
      <c r="J87" s="5">
        <f t="shared" si="46"/>
        <v>15.65</v>
      </c>
      <c r="K87" s="5">
        <f t="shared" si="46"/>
        <v>15.65</v>
      </c>
      <c r="L87" s="5">
        <f t="shared" si="46"/>
        <v>15.65</v>
      </c>
      <c r="M87" s="5">
        <f t="shared" si="46"/>
        <v>15.65</v>
      </c>
      <c r="N87" s="5">
        <f t="shared" si="46"/>
        <v>15.65</v>
      </c>
      <c r="O87" s="5">
        <f t="shared" si="46"/>
        <v>15.65</v>
      </c>
      <c r="P87" s="17">
        <f t="shared" si="46"/>
        <v>15.65</v>
      </c>
      <c r="Q87" s="17">
        <f t="shared" si="46"/>
        <v>15.65</v>
      </c>
      <c r="R87" s="38">
        <v>1117.37</v>
      </c>
      <c r="S87" s="44">
        <f t="shared" si="47"/>
        <v>209.84208600000002</v>
      </c>
      <c r="T87" s="38">
        <f>S87</f>
        <v>209.84208600000002</v>
      </c>
      <c r="U87" s="38"/>
      <c r="V87" s="38"/>
      <c r="W87" s="38"/>
      <c r="X87" s="77"/>
      <c r="Y87" s="77"/>
      <c r="Z87" s="77"/>
      <c r="AA87" s="77"/>
      <c r="AB87" s="77"/>
      <c r="AC87" s="77"/>
    </row>
    <row r="88" spans="1:29" ht="11.25">
      <c r="A88" s="23">
        <v>15</v>
      </c>
      <c r="B88" s="112" t="s">
        <v>60</v>
      </c>
      <c r="C88" s="10" t="s">
        <v>58</v>
      </c>
      <c r="D88" s="80" t="s">
        <v>61</v>
      </c>
      <c r="E88" s="5">
        <v>121.8</v>
      </c>
      <c r="F88" s="5">
        <f aca="true" t="shared" si="48" ref="F88:F96">E88/12</f>
        <v>10.15</v>
      </c>
      <c r="G88" s="5">
        <f aca="true" t="shared" si="49" ref="G88:Q88">F88</f>
        <v>10.15</v>
      </c>
      <c r="H88" s="5">
        <f t="shared" si="49"/>
        <v>10.15</v>
      </c>
      <c r="I88" s="5">
        <f t="shared" si="49"/>
        <v>10.15</v>
      </c>
      <c r="J88" s="5">
        <f t="shared" si="49"/>
        <v>10.15</v>
      </c>
      <c r="K88" s="5">
        <f t="shared" si="49"/>
        <v>10.15</v>
      </c>
      <c r="L88" s="5">
        <f t="shared" si="49"/>
        <v>10.15</v>
      </c>
      <c r="M88" s="5">
        <f t="shared" si="49"/>
        <v>10.15</v>
      </c>
      <c r="N88" s="5">
        <f t="shared" si="49"/>
        <v>10.15</v>
      </c>
      <c r="O88" s="5">
        <f t="shared" si="49"/>
        <v>10.15</v>
      </c>
      <c r="P88" s="17">
        <f t="shared" si="49"/>
        <v>10.15</v>
      </c>
      <c r="Q88" s="17">
        <f t="shared" si="49"/>
        <v>10.15</v>
      </c>
      <c r="R88" s="38">
        <v>995.57</v>
      </c>
      <c r="S88" s="44">
        <f t="shared" si="47"/>
        <v>121.26042600000001</v>
      </c>
      <c r="T88" s="38"/>
      <c r="U88" s="38"/>
      <c r="V88" s="38"/>
      <c r="W88" s="38"/>
      <c r="X88" s="77"/>
      <c r="Y88" s="77"/>
      <c r="Z88" s="77"/>
      <c r="AA88" s="77"/>
      <c r="AB88" s="77"/>
      <c r="AC88" s="77"/>
    </row>
    <row r="89" spans="1:29" ht="22.5">
      <c r="A89" s="21"/>
      <c r="B89" s="113"/>
      <c r="C89" s="10" t="s">
        <v>65</v>
      </c>
      <c r="D89" s="80" t="s">
        <v>61</v>
      </c>
      <c r="E89" s="5">
        <v>633.84</v>
      </c>
      <c r="F89" s="5">
        <f t="shared" si="48"/>
        <v>52.82</v>
      </c>
      <c r="G89" s="5">
        <f aca="true" t="shared" si="50" ref="G89:Q89">F89</f>
        <v>52.82</v>
      </c>
      <c r="H89" s="5">
        <f t="shared" si="50"/>
        <v>52.82</v>
      </c>
      <c r="I89" s="5">
        <f t="shared" si="50"/>
        <v>52.82</v>
      </c>
      <c r="J89" s="5">
        <f t="shared" si="50"/>
        <v>52.82</v>
      </c>
      <c r="K89" s="5">
        <f t="shared" si="50"/>
        <v>52.82</v>
      </c>
      <c r="L89" s="5">
        <f t="shared" si="50"/>
        <v>52.82</v>
      </c>
      <c r="M89" s="5">
        <f t="shared" si="50"/>
        <v>52.82</v>
      </c>
      <c r="N89" s="5">
        <f t="shared" si="50"/>
        <v>52.82</v>
      </c>
      <c r="O89" s="5">
        <f t="shared" si="50"/>
        <v>52.82</v>
      </c>
      <c r="P89" s="17">
        <f t="shared" si="50"/>
        <v>52.82</v>
      </c>
      <c r="Q89" s="17">
        <f t="shared" si="50"/>
        <v>52.82</v>
      </c>
      <c r="R89" s="38">
        <v>995.57</v>
      </c>
      <c r="S89" s="44">
        <f t="shared" si="47"/>
        <v>631.0320888</v>
      </c>
      <c r="T89" s="38"/>
      <c r="U89" s="38"/>
      <c r="V89" s="38"/>
      <c r="W89" s="38"/>
      <c r="X89" s="77"/>
      <c r="Y89" s="77"/>
      <c r="Z89" s="77"/>
      <c r="AA89" s="77"/>
      <c r="AB89" s="77"/>
      <c r="AC89" s="77"/>
    </row>
    <row r="90" spans="1:29" ht="11.25">
      <c r="A90" s="20">
        <v>16</v>
      </c>
      <c r="B90" s="112" t="s">
        <v>64</v>
      </c>
      <c r="C90" s="25" t="s">
        <v>58</v>
      </c>
      <c r="D90" s="80" t="s">
        <v>86</v>
      </c>
      <c r="E90" s="3">
        <v>61.41</v>
      </c>
      <c r="F90" s="5">
        <f t="shared" si="48"/>
        <v>5.1175</v>
      </c>
      <c r="G90" s="5">
        <f aca="true" t="shared" si="51" ref="G90:Q90">F90</f>
        <v>5.1175</v>
      </c>
      <c r="H90" s="5">
        <f t="shared" si="51"/>
        <v>5.1175</v>
      </c>
      <c r="I90" s="5">
        <f t="shared" si="51"/>
        <v>5.1175</v>
      </c>
      <c r="J90" s="5">
        <f t="shared" si="51"/>
        <v>5.1175</v>
      </c>
      <c r="K90" s="5">
        <f t="shared" si="51"/>
        <v>5.1175</v>
      </c>
      <c r="L90" s="5">
        <f t="shared" si="51"/>
        <v>5.1175</v>
      </c>
      <c r="M90" s="5">
        <f t="shared" si="51"/>
        <v>5.1175</v>
      </c>
      <c r="N90" s="5">
        <f t="shared" si="51"/>
        <v>5.1175</v>
      </c>
      <c r="O90" s="5">
        <v>5.11</v>
      </c>
      <c r="P90" s="17">
        <f t="shared" si="51"/>
        <v>5.11</v>
      </c>
      <c r="Q90" s="17">
        <f t="shared" si="51"/>
        <v>5.11</v>
      </c>
      <c r="R90" s="38">
        <v>1253.37</v>
      </c>
      <c r="S90" s="44">
        <f t="shared" si="47"/>
        <v>76.9694517</v>
      </c>
      <c r="T90" s="38"/>
      <c r="U90" s="38">
        <f>S90</f>
        <v>76.9694517</v>
      </c>
      <c r="V90" s="38"/>
      <c r="W90" s="38"/>
      <c r="X90" s="77"/>
      <c r="Y90" s="77"/>
      <c r="Z90" s="77"/>
      <c r="AA90" s="77"/>
      <c r="AB90" s="77"/>
      <c r="AC90" s="77"/>
    </row>
    <row r="91" spans="1:29" ht="22.5">
      <c r="A91" s="26"/>
      <c r="B91" s="113"/>
      <c r="C91" s="25" t="s">
        <v>352</v>
      </c>
      <c r="D91" s="80" t="s">
        <v>86</v>
      </c>
      <c r="E91" s="5">
        <v>67.5</v>
      </c>
      <c r="F91" s="5">
        <f t="shared" si="48"/>
        <v>5.625</v>
      </c>
      <c r="G91" s="5">
        <f aca="true" t="shared" si="52" ref="G91:Q91">F91</f>
        <v>5.625</v>
      </c>
      <c r="H91" s="5">
        <f t="shared" si="52"/>
        <v>5.625</v>
      </c>
      <c r="I91" s="5">
        <f t="shared" si="52"/>
        <v>5.625</v>
      </c>
      <c r="J91" s="5">
        <f t="shared" si="52"/>
        <v>5.625</v>
      </c>
      <c r="K91" s="5">
        <f t="shared" si="52"/>
        <v>5.625</v>
      </c>
      <c r="L91" s="5">
        <v>5.62</v>
      </c>
      <c r="M91" s="5">
        <f t="shared" si="52"/>
        <v>5.62</v>
      </c>
      <c r="N91" s="5">
        <f t="shared" si="52"/>
        <v>5.62</v>
      </c>
      <c r="O91" s="5">
        <f t="shared" si="52"/>
        <v>5.62</v>
      </c>
      <c r="P91" s="17">
        <f t="shared" si="52"/>
        <v>5.62</v>
      </c>
      <c r="Q91" s="17">
        <f t="shared" si="52"/>
        <v>5.62</v>
      </c>
      <c r="R91" s="38">
        <v>1253.37</v>
      </c>
      <c r="S91" s="44">
        <f t="shared" si="47"/>
        <v>84.602475</v>
      </c>
      <c r="T91" s="38"/>
      <c r="U91" s="38">
        <f aca="true" t="shared" si="53" ref="U91:U96">S91</f>
        <v>84.602475</v>
      </c>
      <c r="V91" s="38"/>
      <c r="W91" s="38"/>
      <c r="X91" s="77"/>
      <c r="Y91" s="77"/>
      <c r="Z91" s="77"/>
      <c r="AA91" s="77"/>
      <c r="AB91" s="77"/>
      <c r="AC91" s="77"/>
    </row>
    <row r="92" spans="1:29" ht="22.5">
      <c r="A92" s="24"/>
      <c r="B92" s="114"/>
      <c r="C92" s="25" t="s">
        <v>264</v>
      </c>
      <c r="D92" s="80" t="s">
        <v>86</v>
      </c>
      <c r="E92" s="3">
        <v>93.7</v>
      </c>
      <c r="F92" s="5">
        <f t="shared" si="48"/>
        <v>7.808333333333334</v>
      </c>
      <c r="G92" s="5">
        <f aca="true" t="shared" si="54" ref="G92:Q92">F92</f>
        <v>7.808333333333334</v>
      </c>
      <c r="H92" s="5">
        <f t="shared" si="54"/>
        <v>7.808333333333334</v>
      </c>
      <c r="I92" s="5">
        <f t="shared" si="54"/>
        <v>7.808333333333334</v>
      </c>
      <c r="J92" s="5">
        <f t="shared" si="54"/>
        <v>7.808333333333334</v>
      </c>
      <c r="K92" s="5">
        <f t="shared" si="54"/>
        <v>7.808333333333334</v>
      </c>
      <c r="L92" s="5">
        <f t="shared" si="54"/>
        <v>7.808333333333334</v>
      </c>
      <c r="M92" s="5">
        <f t="shared" si="54"/>
        <v>7.808333333333334</v>
      </c>
      <c r="N92" s="5">
        <f t="shared" si="54"/>
        <v>7.808333333333334</v>
      </c>
      <c r="O92" s="5">
        <f t="shared" si="54"/>
        <v>7.808333333333334</v>
      </c>
      <c r="P92" s="17">
        <v>7.82</v>
      </c>
      <c r="Q92" s="17">
        <f t="shared" si="54"/>
        <v>7.82</v>
      </c>
      <c r="R92" s="38">
        <v>1253.37</v>
      </c>
      <c r="S92" s="44">
        <f t="shared" si="47"/>
        <v>117.440769</v>
      </c>
      <c r="T92" s="38"/>
      <c r="U92" s="38">
        <f t="shared" si="53"/>
        <v>117.440769</v>
      </c>
      <c r="V92" s="38"/>
      <c r="W92" s="38"/>
      <c r="X92" s="77"/>
      <c r="Y92" s="77"/>
      <c r="Z92" s="77"/>
      <c r="AA92" s="77"/>
      <c r="AB92" s="77"/>
      <c r="AC92" s="77"/>
    </row>
    <row r="93" spans="1:29" ht="22.5">
      <c r="A93" s="23">
        <v>17</v>
      </c>
      <c r="B93" s="112" t="s">
        <v>66</v>
      </c>
      <c r="C93" s="10" t="s">
        <v>66</v>
      </c>
      <c r="D93" s="80" t="s">
        <v>86</v>
      </c>
      <c r="E93" s="3">
        <v>100.7</v>
      </c>
      <c r="F93" s="5">
        <f t="shared" si="48"/>
        <v>8.391666666666667</v>
      </c>
      <c r="G93" s="5">
        <f aca="true" t="shared" si="55" ref="G93:Q93">F93</f>
        <v>8.391666666666667</v>
      </c>
      <c r="H93" s="5">
        <f t="shared" si="55"/>
        <v>8.391666666666667</v>
      </c>
      <c r="I93" s="5">
        <f t="shared" si="55"/>
        <v>8.391666666666667</v>
      </c>
      <c r="J93" s="5">
        <f t="shared" si="55"/>
        <v>8.391666666666667</v>
      </c>
      <c r="K93" s="5">
        <f t="shared" si="55"/>
        <v>8.391666666666667</v>
      </c>
      <c r="L93" s="5">
        <f t="shared" si="55"/>
        <v>8.391666666666667</v>
      </c>
      <c r="M93" s="5">
        <f t="shared" si="55"/>
        <v>8.391666666666667</v>
      </c>
      <c r="N93" s="5">
        <f t="shared" si="55"/>
        <v>8.391666666666667</v>
      </c>
      <c r="O93" s="5">
        <f t="shared" si="55"/>
        <v>8.391666666666667</v>
      </c>
      <c r="P93" s="17">
        <v>8.4</v>
      </c>
      <c r="Q93" s="17">
        <f t="shared" si="55"/>
        <v>8.4</v>
      </c>
      <c r="R93" s="38">
        <v>1253.37</v>
      </c>
      <c r="S93" s="44">
        <f t="shared" si="47"/>
        <v>126.214359</v>
      </c>
      <c r="T93" s="38"/>
      <c r="U93" s="38">
        <f t="shared" si="53"/>
        <v>126.214359</v>
      </c>
      <c r="V93" s="38"/>
      <c r="W93" s="38"/>
      <c r="X93" s="77"/>
      <c r="Y93" s="77"/>
      <c r="Z93" s="77"/>
      <c r="AA93" s="77"/>
      <c r="AB93" s="77"/>
      <c r="AC93" s="77"/>
    </row>
    <row r="94" spans="1:29" ht="22.5">
      <c r="A94" s="11"/>
      <c r="B94" s="113"/>
      <c r="C94" s="10" t="s">
        <v>271</v>
      </c>
      <c r="D94" s="80" t="s">
        <v>86</v>
      </c>
      <c r="E94" s="3">
        <v>540.6</v>
      </c>
      <c r="F94" s="5">
        <f t="shared" si="48"/>
        <v>45.050000000000004</v>
      </c>
      <c r="G94" s="5">
        <f aca="true" t="shared" si="56" ref="G94:Q94">F94</f>
        <v>45.050000000000004</v>
      </c>
      <c r="H94" s="5">
        <f t="shared" si="56"/>
        <v>45.050000000000004</v>
      </c>
      <c r="I94" s="5">
        <f t="shared" si="56"/>
        <v>45.050000000000004</v>
      </c>
      <c r="J94" s="5">
        <f t="shared" si="56"/>
        <v>45.050000000000004</v>
      </c>
      <c r="K94" s="5">
        <f t="shared" si="56"/>
        <v>45.050000000000004</v>
      </c>
      <c r="L94" s="5">
        <f t="shared" si="56"/>
        <v>45.050000000000004</v>
      </c>
      <c r="M94" s="5">
        <f t="shared" si="56"/>
        <v>45.050000000000004</v>
      </c>
      <c r="N94" s="5">
        <f t="shared" si="56"/>
        <v>45.050000000000004</v>
      </c>
      <c r="O94" s="5">
        <f t="shared" si="56"/>
        <v>45.050000000000004</v>
      </c>
      <c r="P94" s="17">
        <f t="shared" si="56"/>
        <v>45.050000000000004</v>
      </c>
      <c r="Q94" s="17">
        <f t="shared" si="56"/>
        <v>45.050000000000004</v>
      </c>
      <c r="R94" s="38">
        <v>1253.37</v>
      </c>
      <c r="S94" s="44">
        <f t="shared" si="47"/>
        <v>677.5718219999999</v>
      </c>
      <c r="T94" s="38"/>
      <c r="U94" s="38">
        <f t="shared" si="53"/>
        <v>677.5718219999999</v>
      </c>
      <c r="V94" s="38"/>
      <c r="W94" s="38"/>
      <c r="X94" s="77"/>
      <c r="Y94" s="77"/>
      <c r="Z94" s="77"/>
      <c r="AA94" s="77"/>
      <c r="AB94" s="77"/>
      <c r="AC94" s="77"/>
    </row>
    <row r="95" spans="1:29" ht="22.5">
      <c r="A95" s="11"/>
      <c r="B95" s="113"/>
      <c r="C95" s="10" t="s">
        <v>349</v>
      </c>
      <c r="D95" s="80" t="s">
        <v>86</v>
      </c>
      <c r="E95" s="13">
        <v>180</v>
      </c>
      <c r="F95" s="5">
        <f t="shared" si="48"/>
        <v>15</v>
      </c>
      <c r="G95" s="5">
        <f aca="true" t="shared" si="57" ref="G95:Q95">F95</f>
        <v>15</v>
      </c>
      <c r="H95" s="5">
        <f t="shared" si="57"/>
        <v>15</v>
      </c>
      <c r="I95" s="5">
        <f t="shared" si="57"/>
        <v>15</v>
      </c>
      <c r="J95" s="5">
        <f t="shared" si="57"/>
        <v>15</v>
      </c>
      <c r="K95" s="5">
        <f t="shared" si="57"/>
        <v>15</v>
      </c>
      <c r="L95" s="5">
        <f t="shared" si="57"/>
        <v>15</v>
      </c>
      <c r="M95" s="5">
        <f t="shared" si="57"/>
        <v>15</v>
      </c>
      <c r="N95" s="5">
        <f t="shared" si="57"/>
        <v>15</v>
      </c>
      <c r="O95" s="5">
        <f t="shared" si="57"/>
        <v>15</v>
      </c>
      <c r="P95" s="17">
        <f t="shared" si="57"/>
        <v>15</v>
      </c>
      <c r="Q95" s="17">
        <f t="shared" si="57"/>
        <v>15</v>
      </c>
      <c r="R95" s="38">
        <v>1253.37</v>
      </c>
      <c r="S95" s="44">
        <f t="shared" si="47"/>
        <v>225.6066</v>
      </c>
      <c r="T95" s="38"/>
      <c r="U95" s="38">
        <f t="shared" si="53"/>
        <v>225.6066</v>
      </c>
      <c r="V95" s="38"/>
      <c r="W95" s="38"/>
      <c r="X95" s="77"/>
      <c r="Y95" s="77"/>
      <c r="Z95" s="77"/>
      <c r="AA95" s="77"/>
      <c r="AB95" s="77"/>
      <c r="AC95" s="77"/>
    </row>
    <row r="96" spans="1:29" ht="22.5">
      <c r="A96" s="21"/>
      <c r="B96" s="114"/>
      <c r="C96" s="10" t="s">
        <v>350</v>
      </c>
      <c r="D96" s="80" t="s">
        <v>86</v>
      </c>
      <c r="E96" s="3">
        <v>93.3</v>
      </c>
      <c r="F96" s="5">
        <f t="shared" si="48"/>
        <v>7.7749999999999995</v>
      </c>
      <c r="G96" s="5">
        <f aca="true" t="shared" si="58" ref="G96:Q96">F96</f>
        <v>7.7749999999999995</v>
      </c>
      <c r="H96" s="5">
        <f t="shared" si="58"/>
        <v>7.7749999999999995</v>
      </c>
      <c r="I96" s="5">
        <f t="shared" si="58"/>
        <v>7.7749999999999995</v>
      </c>
      <c r="J96" s="5">
        <f t="shared" si="58"/>
        <v>7.7749999999999995</v>
      </c>
      <c r="K96" s="5">
        <f t="shared" si="58"/>
        <v>7.7749999999999995</v>
      </c>
      <c r="L96" s="5">
        <v>7.77</v>
      </c>
      <c r="M96" s="5">
        <f t="shared" si="58"/>
        <v>7.77</v>
      </c>
      <c r="N96" s="5">
        <f t="shared" si="58"/>
        <v>7.77</v>
      </c>
      <c r="O96" s="5">
        <f t="shared" si="58"/>
        <v>7.77</v>
      </c>
      <c r="P96" s="17">
        <f t="shared" si="58"/>
        <v>7.77</v>
      </c>
      <c r="Q96" s="17">
        <f t="shared" si="58"/>
        <v>7.77</v>
      </c>
      <c r="R96" s="38">
        <v>1253.37</v>
      </c>
      <c r="S96" s="44">
        <f t="shared" si="47"/>
        <v>116.93942099999998</v>
      </c>
      <c r="T96" s="38"/>
      <c r="U96" s="38">
        <f t="shared" si="53"/>
        <v>116.93942099999998</v>
      </c>
      <c r="V96" s="38"/>
      <c r="W96" s="38"/>
      <c r="X96" s="77"/>
      <c r="Y96" s="77"/>
      <c r="Z96" s="77"/>
      <c r="AA96" s="77"/>
      <c r="AB96" s="77"/>
      <c r="AC96" s="77"/>
    </row>
    <row r="97" spans="1:29" ht="11.25">
      <c r="A97" s="112">
        <v>18</v>
      </c>
      <c r="B97" s="112" t="s">
        <v>164</v>
      </c>
      <c r="C97" s="10" t="s">
        <v>165</v>
      </c>
      <c r="D97" s="80" t="s">
        <v>311</v>
      </c>
      <c r="E97" s="5">
        <v>25.49</v>
      </c>
      <c r="F97" s="5">
        <v>2.12</v>
      </c>
      <c r="G97" s="5">
        <f>F97</f>
        <v>2.12</v>
      </c>
      <c r="H97" s="5">
        <f>G97</f>
        <v>2.12</v>
      </c>
      <c r="I97" s="5">
        <f>H97</f>
        <v>2.12</v>
      </c>
      <c r="J97" s="5">
        <f>I97</f>
        <v>2.12</v>
      </c>
      <c r="K97" s="5">
        <v>2.12</v>
      </c>
      <c r="L97" s="5">
        <f>K97</f>
        <v>2.12</v>
      </c>
      <c r="M97" s="5">
        <f>L97</f>
        <v>2.12</v>
      </c>
      <c r="N97" s="5">
        <f>M97</f>
        <v>2.12</v>
      </c>
      <c r="O97" s="5">
        <f>N97</f>
        <v>2.12</v>
      </c>
      <c r="P97" s="17">
        <f>O97</f>
        <v>2.12</v>
      </c>
      <c r="Q97" s="17">
        <v>2.17</v>
      </c>
      <c r="R97" s="38">
        <v>1068.57</v>
      </c>
      <c r="S97" s="44">
        <f t="shared" si="47"/>
        <v>27.237849299999997</v>
      </c>
      <c r="T97" s="38"/>
      <c r="U97" s="38"/>
      <c r="V97" s="38"/>
      <c r="W97" s="38">
        <f aca="true" t="shared" si="59" ref="W97:W102">S97</f>
        <v>27.237849299999997</v>
      </c>
      <c r="X97" s="77"/>
      <c r="Y97" s="77"/>
      <c r="Z97" s="77"/>
      <c r="AA97" s="77"/>
      <c r="AB97" s="77"/>
      <c r="AC97" s="77"/>
    </row>
    <row r="98" spans="1:29" ht="11.25">
      <c r="A98" s="113"/>
      <c r="B98" s="113"/>
      <c r="C98" s="10" t="s">
        <v>166</v>
      </c>
      <c r="D98" s="80" t="s">
        <v>311</v>
      </c>
      <c r="E98" s="5">
        <v>488.82</v>
      </c>
      <c r="F98" s="5">
        <v>40.74</v>
      </c>
      <c r="G98" s="5">
        <v>40.74</v>
      </c>
      <c r="H98" s="5">
        <v>40.74</v>
      </c>
      <c r="I98" s="5">
        <v>40.74</v>
      </c>
      <c r="J98" s="5">
        <v>40.74</v>
      </c>
      <c r="K98" s="5">
        <v>40.74</v>
      </c>
      <c r="L98" s="5">
        <v>40.74</v>
      </c>
      <c r="M98" s="5">
        <v>40.74</v>
      </c>
      <c r="N98" s="5">
        <v>40.74</v>
      </c>
      <c r="O98" s="5">
        <v>40.74</v>
      </c>
      <c r="P98" s="5">
        <v>40.74</v>
      </c>
      <c r="Q98" s="17">
        <v>40.68</v>
      </c>
      <c r="R98" s="38">
        <v>1068.57</v>
      </c>
      <c r="S98" s="44">
        <f t="shared" si="47"/>
        <v>522.3383874</v>
      </c>
      <c r="T98" s="38"/>
      <c r="U98" s="38"/>
      <c r="V98" s="38"/>
      <c r="W98" s="38">
        <f t="shared" si="59"/>
        <v>522.3383874</v>
      </c>
      <c r="X98" s="77"/>
      <c r="Y98" s="77"/>
      <c r="Z98" s="77"/>
      <c r="AA98" s="77"/>
      <c r="AB98" s="77"/>
      <c r="AC98" s="77"/>
    </row>
    <row r="99" spans="1:29" ht="11.25">
      <c r="A99" s="113"/>
      <c r="B99" s="113"/>
      <c r="C99" s="10" t="s">
        <v>167</v>
      </c>
      <c r="D99" s="80" t="s">
        <v>311</v>
      </c>
      <c r="E99" s="5">
        <v>19.99</v>
      </c>
      <c r="F99" s="5">
        <v>1.66</v>
      </c>
      <c r="G99" s="5">
        <f>F99</f>
        <v>1.66</v>
      </c>
      <c r="H99" s="5">
        <f>G99</f>
        <v>1.66</v>
      </c>
      <c r="I99" s="5">
        <f>H99</f>
        <v>1.66</v>
      </c>
      <c r="J99" s="5">
        <f>I99</f>
        <v>1.66</v>
      </c>
      <c r="K99" s="5">
        <v>1.66</v>
      </c>
      <c r="L99" s="5">
        <f>K99</f>
        <v>1.66</v>
      </c>
      <c r="M99" s="5">
        <f>L99</f>
        <v>1.66</v>
      </c>
      <c r="N99" s="5">
        <v>1.66</v>
      </c>
      <c r="O99" s="5">
        <f>N99</f>
        <v>1.66</v>
      </c>
      <c r="P99" s="17">
        <f>O99</f>
        <v>1.66</v>
      </c>
      <c r="Q99" s="17">
        <v>1.73</v>
      </c>
      <c r="R99" s="38">
        <v>1068.57</v>
      </c>
      <c r="S99" s="44">
        <f t="shared" si="47"/>
        <v>21.360714299999994</v>
      </c>
      <c r="T99" s="38"/>
      <c r="U99" s="38"/>
      <c r="V99" s="38"/>
      <c r="W99" s="38">
        <f t="shared" si="59"/>
        <v>21.360714299999994</v>
      </c>
      <c r="X99" s="77"/>
      <c r="Y99" s="77"/>
      <c r="Z99" s="77"/>
      <c r="AA99" s="77"/>
      <c r="AB99" s="77"/>
      <c r="AC99" s="77"/>
    </row>
    <row r="100" spans="1:29" ht="11.25">
      <c r="A100" s="114"/>
      <c r="B100" s="114"/>
      <c r="C100" s="10" t="s">
        <v>169</v>
      </c>
      <c r="D100" s="80" t="s">
        <v>311</v>
      </c>
      <c r="E100" s="5">
        <v>182.18</v>
      </c>
      <c r="F100" s="5">
        <v>15.18</v>
      </c>
      <c r="G100" s="5">
        <v>15.18</v>
      </c>
      <c r="H100" s="5">
        <v>15.18</v>
      </c>
      <c r="I100" s="5">
        <v>15.18</v>
      </c>
      <c r="J100" s="5">
        <v>15.18</v>
      </c>
      <c r="K100" s="5">
        <v>15.18</v>
      </c>
      <c r="L100" s="5">
        <v>15.18</v>
      </c>
      <c r="M100" s="5">
        <v>15.18</v>
      </c>
      <c r="N100" s="5">
        <v>15.18</v>
      </c>
      <c r="O100" s="5">
        <v>15.18</v>
      </c>
      <c r="P100" s="5">
        <v>15.18</v>
      </c>
      <c r="Q100" s="17">
        <v>15.2</v>
      </c>
      <c r="R100" s="38">
        <v>1068.57</v>
      </c>
      <c r="S100" s="44">
        <f t="shared" si="47"/>
        <v>194.67208259999998</v>
      </c>
      <c r="T100" s="38"/>
      <c r="U100" s="38"/>
      <c r="V100" s="38"/>
      <c r="W100" s="38">
        <f t="shared" si="59"/>
        <v>194.67208259999998</v>
      </c>
      <c r="X100" s="77"/>
      <c r="Y100" s="77"/>
      <c r="Z100" s="77"/>
      <c r="AA100" s="77"/>
      <c r="AB100" s="77"/>
      <c r="AC100" s="77"/>
    </row>
    <row r="101" spans="1:29" ht="11.25">
      <c r="A101" s="112">
        <v>19</v>
      </c>
      <c r="B101" s="112" t="s">
        <v>170</v>
      </c>
      <c r="C101" s="10" t="s">
        <v>171</v>
      </c>
      <c r="D101" s="80" t="s">
        <v>311</v>
      </c>
      <c r="E101" s="5">
        <v>27.97</v>
      </c>
      <c r="F101" s="5">
        <v>2.33</v>
      </c>
      <c r="G101" s="5">
        <v>2.33</v>
      </c>
      <c r="H101" s="5">
        <v>2.33</v>
      </c>
      <c r="I101" s="5">
        <v>2.33</v>
      </c>
      <c r="J101" s="5">
        <v>2.33</v>
      </c>
      <c r="K101" s="5">
        <v>2.33</v>
      </c>
      <c r="L101" s="5">
        <v>2.33</v>
      </c>
      <c r="M101" s="5">
        <v>2.33</v>
      </c>
      <c r="N101" s="5">
        <v>2.33</v>
      </c>
      <c r="O101" s="5">
        <v>2.33</v>
      </c>
      <c r="P101" s="5">
        <v>2.33</v>
      </c>
      <c r="Q101" s="17">
        <v>2.34</v>
      </c>
      <c r="R101" s="38">
        <v>1068.57</v>
      </c>
      <c r="S101" s="44">
        <f t="shared" si="47"/>
        <v>29.887902899999997</v>
      </c>
      <c r="T101" s="38"/>
      <c r="U101" s="38"/>
      <c r="V101" s="38"/>
      <c r="W101" s="38">
        <f t="shared" si="59"/>
        <v>29.887902899999997</v>
      </c>
      <c r="X101" s="77"/>
      <c r="Y101" s="77"/>
      <c r="Z101" s="77"/>
      <c r="AA101" s="77"/>
      <c r="AB101" s="77"/>
      <c r="AC101" s="77"/>
    </row>
    <row r="102" spans="1:29" ht="22.5">
      <c r="A102" s="114"/>
      <c r="B102" s="114"/>
      <c r="C102" s="10" t="s">
        <v>14</v>
      </c>
      <c r="D102" s="80" t="s">
        <v>311</v>
      </c>
      <c r="E102" s="5">
        <v>120.64</v>
      </c>
      <c r="F102" s="5">
        <v>10.05</v>
      </c>
      <c r="G102" s="5">
        <f aca="true" t="shared" si="60" ref="G102:O102">F102</f>
        <v>10.05</v>
      </c>
      <c r="H102" s="5">
        <f t="shared" si="60"/>
        <v>10.05</v>
      </c>
      <c r="I102" s="5">
        <f t="shared" si="60"/>
        <v>10.05</v>
      </c>
      <c r="J102" s="5">
        <f t="shared" si="60"/>
        <v>10.05</v>
      </c>
      <c r="K102" s="5">
        <f t="shared" si="60"/>
        <v>10.05</v>
      </c>
      <c r="L102" s="5">
        <f t="shared" si="60"/>
        <v>10.05</v>
      </c>
      <c r="M102" s="5">
        <f t="shared" si="60"/>
        <v>10.05</v>
      </c>
      <c r="N102" s="5">
        <f t="shared" si="60"/>
        <v>10.05</v>
      </c>
      <c r="O102" s="5">
        <f t="shared" si="60"/>
        <v>10.05</v>
      </c>
      <c r="P102" s="17">
        <v>10.05</v>
      </c>
      <c r="Q102" s="17">
        <v>10.09</v>
      </c>
      <c r="R102" s="38">
        <v>1068.57</v>
      </c>
      <c r="S102" s="44">
        <f t="shared" si="47"/>
        <v>128.91228479999998</v>
      </c>
      <c r="T102" s="38"/>
      <c r="U102" s="38"/>
      <c r="V102" s="38"/>
      <c r="W102" s="38">
        <f t="shared" si="59"/>
        <v>128.91228479999998</v>
      </c>
      <c r="X102" s="77"/>
      <c r="Y102" s="77"/>
      <c r="Z102" s="77"/>
      <c r="AA102" s="77"/>
      <c r="AB102" s="77"/>
      <c r="AC102" s="77"/>
    </row>
    <row r="103" spans="1:29" ht="33.75">
      <c r="A103" s="21">
        <v>20</v>
      </c>
      <c r="B103" s="21" t="s">
        <v>339</v>
      </c>
      <c r="C103" s="10" t="s">
        <v>340</v>
      </c>
      <c r="D103" s="81" t="s">
        <v>245</v>
      </c>
      <c r="E103" s="5">
        <v>239.98</v>
      </c>
      <c r="F103" s="5">
        <v>20</v>
      </c>
      <c r="G103" s="5">
        <v>20</v>
      </c>
      <c r="H103" s="5">
        <v>20</v>
      </c>
      <c r="I103" s="5">
        <v>20</v>
      </c>
      <c r="J103" s="5">
        <v>20</v>
      </c>
      <c r="K103" s="5">
        <v>20</v>
      </c>
      <c r="L103" s="5">
        <v>20</v>
      </c>
      <c r="M103" s="5">
        <v>20</v>
      </c>
      <c r="N103" s="5">
        <v>20</v>
      </c>
      <c r="O103" s="5">
        <v>20</v>
      </c>
      <c r="P103" s="17">
        <v>20</v>
      </c>
      <c r="Q103" s="17">
        <v>19.98</v>
      </c>
      <c r="R103" s="38"/>
      <c r="S103" s="44"/>
      <c r="T103" s="38"/>
      <c r="U103" s="38"/>
      <c r="V103" s="38"/>
      <c r="W103" s="38"/>
      <c r="X103" s="77"/>
      <c r="Y103" s="77"/>
      <c r="Z103" s="77"/>
      <c r="AA103" s="77"/>
      <c r="AB103" s="77"/>
      <c r="AC103" s="77"/>
    </row>
    <row r="104" spans="1:29" ht="11.25">
      <c r="A104" s="3"/>
      <c r="B104" s="10" t="s">
        <v>79</v>
      </c>
      <c r="C104" s="10"/>
      <c r="D104" s="3"/>
      <c r="E104" s="13">
        <f aca="true" t="shared" si="61" ref="E104:Q104">SUM(E10:E103)</f>
        <v>27361.611000000004</v>
      </c>
      <c r="F104" s="13">
        <f t="shared" si="61"/>
        <v>2280.0433333333335</v>
      </c>
      <c r="G104" s="13">
        <f t="shared" si="61"/>
        <v>2280.0433333333335</v>
      </c>
      <c r="H104" s="13">
        <f t="shared" si="61"/>
        <v>2280.0433333333335</v>
      </c>
      <c r="I104" s="13">
        <f t="shared" si="61"/>
        <v>2280.0433333333335</v>
      </c>
      <c r="J104" s="13">
        <f t="shared" si="61"/>
        <v>2280.0433333333335</v>
      </c>
      <c r="K104" s="13">
        <f t="shared" si="61"/>
        <v>2280.0433333333335</v>
      </c>
      <c r="L104" s="13">
        <f t="shared" si="61"/>
        <v>2280.0333333333333</v>
      </c>
      <c r="M104" s="13">
        <f t="shared" si="61"/>
        <v>2280.0175</v>
      </c>
      <c r="N104" s="13">
        <f t="shared" si="61"/>
        <v>2280.0108333333333</v>
      </c>
      <c r="O104" s="13">
        <f t="shared" si="61"/>
        <v>2280.016666666667</v>
      </c>
      <c r="P104" s="13">
        <f t="shared" si="61"/>
        <v>2280.0425</v>
      </c>
      <c r="Q104" s="13">
        <f t="shared" si="61"/>
        <v>2281.0700000000006</v>
      </c>
      <c r="R104" s="13">
        <f aca="true" t="shared" si="62" ref="R104:W104">SUM(R10:R102)</f>
        <v>97200.31000000001</v>
      </c>
      <c r="S104" s="13">
        <f t="shared" si="62"/>
        <v>30062.286659699996</v>
      </c>
      <c r="T104" s="13">
        <f t="shared" si="62"/>
        <v>1036.3830224</v>
      </c>
      <c r="U104" s="13">
        <f t="shared" si="62"/>
        <v>2226.9000800999997</v>
      </c>
      <c r="V104" s="13">
        <f t="shared" si="62"/>
        <v>18544.926214</v>
      </c>
      <c r="W104" s="13">
        <f t="shared" si="62"/>
        <v>6398.2596623</v>
      </c>
      <c r="X104" s="13"/>
      <c r="Y104" s="13"/>
      <c r="Z104" s="77"/>
      <c r="AA104" s="77"/>
      <c r="AB104" s="77"/>
      <c r="AC104" s="77"/>
    </row>
    <row r="105" spans="19:23" ht="11.25">
      <c r="S105" s="6" t="s">
        <v>141</v>
      </c>
      <c r="T105" s="38">
        <f>T104/12</f>
        <v>86.36525186666667</v>
      </c>
      <c r="U105" s="38">
        <f>U104/12</f>
        <v>185.57500667499997</v>
      </c>
      <c r="V105" s="38">
        <f>V104/12</f>
        <v>1545.4105178333332</v>
      </c>
      <c r="W105" s="38">
        <f>W104/12</f>
        <v>533.1883051916667</v>
      </c>
    </row>
  </sheetData>
  <autoFilter ref="A9:AE72"/>
  <mergeCells count="48">
    <mergeCell ref="Q8:Q9"/>
    <mergeCell ref="C7:C9"/>
    <mergeCell ref="B42:B44"/>
    <mergeCell ref="B7:B9"/>
    <mergeCell ref="N8:N9"/>
    <mergeCell ref="E7:Q7"/>
    <mergeCell ref="P8:P9"/>
    <mergeCell ref="B23:B25"/>
    <mergeCell ref="D7:D9"/>
    <mergeCell ref="E8:E9"/>
    <mergeCell ref="F8:F9"/>
    <mergeCell ref="B20:B22"/>
    <mergeCell ref="A17:A19"/>
    <mergeCell ref="B17:B19"/>
    <mergeCell ref="B15:B16"/>
    <mergeCell ref="B12:B14"/>
    <mergeCell ref="O8:O9"/>
    <mergeCell ref="A4:Q4"/>
    <mergeCell ref="G8:G9"/>
    <mergeCell ref="H8:H9"/>
    <mergeCell ref="I8:I9"/>
    <mergeCell ref="A7:A9"/>
    <mergeCell ref="M8:M9"/>
    <mergeCell ref="J8:J9"/>
    <mergeCell ref="K8:K9"/>
    <mergeCell ref="L8:L9"/>
    <mergeCell ref="A26:A27"/>
    <mergeCell ref="B26:B27"/>
    <mergeCell ref="B30:B38"/>
    <mergeCell ref="B90:B92"/>
    <mergeCell ref="B72:B85"/>
    <mergeCell ref="B86:B87"/>
    <mergeCell ref="B39:B41"/>
    <mergeCell ref="B88:B89"/>
    <mergeCell ref="B45:B50"/>
    <mergeCell ref="B28:B29"/>
    <mergeCell ref="B101:B102"/>
    <mergeCell ref="A101:A102"/>
    <mergeCell ref="A45:A50"/>
    <mergeCell ref="B93:B96"/>
    <mergeCell ref="A63:A71"/>
    <mergeCell ref="B97:B100"/>
    <mergeCell ref="A97:A100"/>
    <mergeCell ref="B59:B60"/>
    <mergeCell ref="K1:AB1"/>
    <mergeCell ref="K2:AB2"/>
    <mergeCell ref="A6:Q6"/>
    <mergeCell ref="A5:Q5"/>
  </mergeCells>
  <printOptions gridLines="1"/>
  <pageMargins left="0.7874015748031497" right="0.1968503937007874" top="0.5511811023622047" bottom="0.2755905511811024" header="0.1968503937007874" footer="0.1574803149606299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ЖКХ "Рыбинское"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генслицкая</cp:lastModifiedBy>
  <cp:lastPrinted>2010-10-26T09:12:39Z</cp:lastPrinted>
  <dcterms:created xsi:type="dcterms:W3CDTF">2007-09-27T02:38:53Z</dcterms:created>
  <dcterms:modified xsi:type="dcterms:W3CDTF">2010-10-28T02:18:47Z</dcterms:modified>
  <cp:category/>
  <cp:version/>
  <cp:contentType/>
  <cp:contentStatus/>
</cp:coreProperties>
</file>